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04 DBS\2025\2504006-SH-Déménagment\01 DCE\3 V° publiée\"/>
    </mc:Choice>
  </mc:AlternateContent>
  <xr:revisionPtr revIDLastSave="0" documentId="13_ncr:1_{05A6F933-4F43-4C37-9CCC-D7BFCF5F233D}" xr6:coauthVersionLast="36" xr6:coauthVersionMax="36" xr10:uidLastSave="{00000000-0000-0000-0000-000000000000}"/>
  <bookViews>
    <workbookView xWindow="480" yWindow="105" windowWidth="28260" windowHeight="13635" xr2:uid="{00000000-000D-0000-FFFF-FFFF00000000}"/>
  </bookViews>
  <sheets>
    <sheet name="TABLEAU UNITE VOLUME" sheetId="2" r:id="rId1"/>
    <sheet name="TUV Simulation n° 1 " sheetId="4" r:id="rId2"/>
    <sheet name="TUV Simulation n° 2" sheetId="6" r:id="rId3"/>
    <sheet name="TUV Simulation n° 3" sheetId="10" r:id="rId4"/>
    <sheet name="BPU  Simulation n° 4" sheetId="11" r:id="rId5"/>
  </sheets>
  <definedNames>
    <definedName name="_xlnm.Print_Area" localSheetId="4">'BPU  Simulation n° 4'!$A$1:$E$3</definedName>
    <definedName name="_xlnm.Print_Area" localSheetId="0">'TABLEAU UNITE VOLUME'!$A$1:$F$211</definedName>
    <definedName name="_xlnm.Print_Area" localSheetId="1">'TUV Simulation n° 1 '!$A$1:$F$38</definedName>
    <definedName name="_xlnm.Print_Area" localSheetId="2">'TUV Simulation n° 2'!$A$1:$F$24</definedName>
    <definedName name="_xlnm.Print_Area" localSheetId="3">'TUV Simulation n° 3'!$A$1:$F$4</definedName>
  </definedNames>
  <calcPr calcId="191029"/>
</workbook>
</file>

<file path=xl/calcChain.xml><?xml version="1.0" encoding="utf-8"?>
<calcChain xmlns="http://schemas.openxmlformats.org/spreadsheetml/2006/main">
  <c r="F113" i="2" l="1"/>
  <c r="F114" i="2"/>
  <c r="F115" i="2"/>
  <c r="F116" i="2"/>
  <c r="F117" i="2"/>
  <c r="F118" i="2"/>
  <c r="F119" i="2"/>
  <c r="F120" i="2"/>
  <c r="F33" i="4" l="1"/>
  <c r="F23" i="4"/>
  <c r="F27" i="4"/>
  <c r="F31" i="4"/>
  <c r="F30" i="4"/>
  <c r="F29" i="4"/>
  <c r="F21" i="4"/>
  <c r="F20" i="4"/>
  <c r="F19" i="4"/>
  <c r="F15" i="4"/>
  <c r="F153" i="2"/>
  <c r="F154" i="2"/>
  <c r="F155" i="2"/>
  <c r="D157" i="2"/>
  <c r="F157" i="2" s="1"/>
  <c r="D156" i="2"/>
  <c r="F156" i="2" s="1"/>
  <c r="D155" i="2"/>
  <c r="D154" i="2"/>
  <c r="D153" i="2"/>
  <c r="D152" i="2"/>
  <c r="F152" i="2" s="1"/>
  <c r="D151" i="2"/>
  <c r="F151" i="2" s="1"/>
  <c r="D150" i="2"/>
  <c r="F150" i="2" s="1"/>
  <c r="D149" i="2"/>
  <c r="F149" i="2" s="1"/>
  <c r="F15" i="6"/>
  <c r="F16" i="6"/>
  <c r="F17" i="6"/>
  <c r="F18" i="6"/>
  <c r="F19" i="6"/>
  <c r="F20" i="6"/>
  <c r="F21" i="6"/>
  <c r="F22" i="6"/>
  <c r="F23" i="6"/>
  <c r="F14" i="6"/>
  <c r="F13" i="6"/>
  <c r="F12" i="6"/>
  <c r="F11" i="6"/>
  <c r="F10" i="6"/>
  <c r="F24" i="6" s="1"/>
  <c r="F9" i="6"/>
  <c r="F8" i="6"/>
  <c r="F7" i="6"/>
  <c r="F6" i="6"/>
  <c r="F5" i="6"/>
  <c r="F4" i="6"/>
  <c r="F3" i="6"/>
  <c r="F3" i="10"/>
  <c r="F4" i="10"/>
  <c r="F147" i="2"/>
  <c r="F210" i="2"/>
  <c r="F209" i="2"/>
  <c r="F208" i="2"/>
  <c r="F204" i="2"/>
  <c r="F205" i="2"/>
  <c r="F206" i="2"/>
  <c r="F207" i="2"/>
  <c r="F43" i="2"/>
  <c r="F44" i="2"/>
  <c r="F34" i="4"/>
  <c r="F35" i="4"/>
  <c r="F36" i="4"/>
  <c r="F108" i="2"/>
  <c r="F107" i="2"/>
  <c r="F106" i="2"/>
  <c r="F26" i="4"/>
  <c r="F25" i="4"/>
  <c r="F24" i="4"/>
  <c r="F18" i="4"/>
  <c r="F17" i="4"/>
  <c r="F16" i="4"/>
  <c r="F14" i="4"/>
  <c r="F13" i="4"/>
  <c r="F12" i="4"/>
  <c r="F11" i="4"/>
  <c r="F10" i="4"/>
  <c r="F9" i="4"/>
  <c r="F8" i="4"/>
  <c r="F7" i="4"/>
  <c r="F38" i="4" s="1"/>
  <c r="F6" i="4"/>
  <c r="F5" i="4"/>
  <c r="F4" i="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9" i="2"/>
  <c r="F110" i="2"/>
  <c r="F111" i="2"/>
  <c r="F112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8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4" i="2"/>
  <c r="F211" i="2" l="1"/>
</calcChain>
</file>

<file path=xl/sharedStrings.xml><?xml version="1.0" encoding="utf-8"?>
<sst xmlns="http://schemas.openxmlformats.org/spreadsheetml/2006/main" count="765" uniqueCount="539">
  <si>
    <t>N°</t>
  </si>
  <si>
    <t>Désignation</t>
  </si>
  <si>
    <t>1.1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</si>
  <si>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</si>
  <si>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</si>
  <si>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</si>
  <si>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</si>
  <si>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</si>
  <si>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</si>
  <si>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</si>
  <si>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</si>
  <si>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</si>
  <si>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</si>
  <si>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</si>
  <si>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</si>
  <si>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</si>
  <si>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5.1</t>
  </si>
  <si>
    <t>9.1</t>
  </si>
  <si>
    <t>7.1</t>
  </si>
  <si>
    <t>8.1</t>
  </si>
  <si>
    <t>2.5</t>
  </si>
  <si>
    <t>2.6</t>
  </si>
  <si>
    <t>2.7</t>
  </si>
  <si>
    <t>2.8</t>
  </si>
  <si>
    <t>2.9</t>
  </si>
  <si>
    <t>2.10</t>
  </si>
  <si>
    <t>2.11</t>
  </si>
  <si>
    <t>6.1</t>
  </si>
  <si>
    <t>1.2</t>
  </si>
  <si>
    <t>ACCESSOIRES DE BUREAU</t>
  </si>
  <si>
    <t xml:space="preserve">Lampe  de bureau </t>
  </si>
  <si>
    <t>Lampe sur pieds</t>
  </si>
  <si>
    <t>Corbeille à papier</t>
  </si>
  <si>
    <t>Porte manteau</t>
  </si>
  <si>
    <t>Repose pieds</t>
  </si>
  <si>
    <t>Volume en m3</t>
  </si>
  <si>
    <t>ACCESSOIRES SPECIFIQUES</t>
  </si>
  <si>
    <t xml:space="preserve">Fontaine à eau </t>
  </si>
  <si>
    <t>Réfrigirateur bas</t>
  </si>
  <si>
    <t>Réfrigirateur haut</t>
  </si>
  <si>
    <t xml:space="preserve">Micro Onde </t>
  </si>
  <si>
    <t>Machine distribution friandises ou café</t>
  </si>
  <si>
    <t xml:space="preserve">Photocopieurs </t>
  </si>
  <si>
    <t xml:space="preserve">Téléphones </t>
  </si>
  <si>
    <t>Ecran info</t>
  </si>
  <si>
    <t>Isoloirs</t>
  </si>
  <si>
    <t>Meuble TV</t>
  </si>
  <si>
    <t>Paper board</t>
  </si>
  <si>
    <t>2.12</t>
  </si>
  <si>
    <t>2.13</t>
  </si>
  <si>
    <t>ARMOIRE et RANGEMENTS</t>
  </si>
  <si>
    <t xml:space="preserve">Unité centrale </t>
  </si>
  <si>
    <t>2.14</t>
  </si>
  <si>
    <t>Imprimantes</t>
  </si>
  <si>
    <t>Ensemble souris clavier,Web cam, haut parleurs et câbles associés</t>
  </si>
  <si>
    <t>Dimensions LxPxH en mm</t>
  </si>
  <si>
    <t>600x100x750</t>
  </si>
  <si>
    <t>300x300x2000</t>
  </si>
  <si>
    <t>250x250x400</t>
  </si>
  <si>
    <t>600x400x100</t>
  </si>
  <si>
    <t>BANQUES D'ACCUEIL</t>
  </si>
  <si>
    <t>CHARIOTS</t>
  </si>
  <si>
    <t>CLOISONS</t>
  </si>
  <si>
    <t>COFFRE FORT</t>
  </si>
  <si>
    <t>COMPACTUS et KARDEX</t>
  </si>
  <si>
    <t xml:space="preserve">ETABLIS </t>
  </si>
  <si>
    <t>LITS</t>
  </si>
  <si>
    <t>MEUBLES A PLANS</t>
  </si>
  <si>
    <t>10.1</t>
  </si>
  <si>
    <t>11.1</t>
  </si>
  <si>
    <t>MOBILIER MENUISE</t>
  </si>
  <si>
    <t>PALETIERS ET CANTILEVERS</t>
  </si>
  <si>
    <t>12.1</t>
  </si>
  <si>
    <t>RAYONNAGES</t>
  </si>
  <si>
    <t>SIEGES</t>
  </si>
  <si>
    <t>TABLES BUREAUX</t>
  </si>
  <si>
    <t xml:space="preserve">VESTIAIRES </t>
  </si>
  <si>
    <t>400x400x1000</t>
  </si>
  <si>
    <t>600x600x1000</t>
  </si>
  <si>
    <t>600x600x1800</t>
  </si>
  <si>
    <t>500x400x500</t>
  </si>
  <si>
    <t>1000x1000x2000</t>
  </si>
  <si>
    <t>250x200x150</t>
  </si>
  <si>
    <t>900x800x1200</t>
  </si>
  <si>
    <t>600x150x500</t>
  </si>
  <si>
    <t>350x300x100</t>
  </si>
  <si>
    <t>600x600x600</t>
  </si>
  <si>
    <t>500x250x200</t>
  </si>
  <si>
    <t>800x600x1000</t>
  </si>
  <si>
    <t>1200x500x1800</t>
  </si>
  <si>
    <t>400x600x600</t>
  </si>
  <si>
    <t>1000x500x1000</t>
  </si>
  <si>
    <t>1000x500x2000</t>
  </si>
  <si>
    <t>Armoires Expo pour Demontage et montage</t>
  </si>
  <si>
    <t>Armoire casiers 4T</t>
  </si>
  <si>
    <t>450x800x1300</t>
  </si>
  <si>
    <t>1200x500x2000</t>
  </si>
  <si>
    <t xml:space="preserve">Armoire haute porte coulissantes Tecno </t>
  </si>
  <si>
    <t xml:space="preserve">Armoire basse porte coulissantes Tecno </t>
  </si>
  <si>
    <t>1200x500x1370</t>
  </si>
  <si>
    <t>940x470x1400</t>
  </si>
  <si>
    <t>1600x470x1070</t>
  </si>
  <si>
    <t>1600x470x750</t>
  </si>
  <si>
    <t>Armoire basse coulissante Tecno  E4</t>
  </si>
  <si>
    <t>Armoire basse coulissante Tecno E5</t>
  </si>
  <si>
    <t>Armoire basse coulissante Tecno E6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</si>
  <si>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</si>
  <si>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</si>
  <si>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</si>
  <si>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</si>
  <si>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</si>
  <si>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</si>
  <si>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</si>
  <si>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</si>
  <si>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</si>
  <si>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</si>
  <si>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</si>
  <si>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940x470x1080</t>
  </si>
  <si>
    <t>2410x450x1630</t>
  </si>
  <si>
    <t>990x430x2250</t>
  </si>
  <si>
    <t>1200x430x2250</t>
  </si>
  <si>
    <t>2000x900x480</t>
  </si>
  <si>
    <t>3.17</t>
  </si>
  <si>
    <t>3.19</t>
  </si>
  <si>
    <t>3.21</t>
  </si>
  <si>
    <t>3.23</t>
  </si>
  <si>
    <t>2950x1150x5000</t>
  </si>
  <si>
    <t>3270x1180x3500</t>
  </si>
  <si>
    <t>3300x1150x2450</t>
  </si>
  <si>
    <t>2940x1230x2300</t>
  </si>
  <si>
    <t>1130x770x1750</t>
  </si>
  <si>
    <t>1200x500x1000</t>
  </si>
  <si>
    <t>600x500x1000</t>
  </si>
  <si>
    <t xml:space="preserve">vitrine Tecno  ensemble de 1 MB et 2 MH  noir </t>
  </si>
  <si>
    <t>Banque d'accueil roulante dans forum</t>
  </si>
  <si>
    <t>Banque d'accueil PIANO  module de 1600</t>
  </si>
  <si>
    <t>Banque d'accueil mobile entrée cinéma,</t>
  </si>
  <si>
    <t xml:space="preserve">Banque d'accueil valideurs </t>
  </si>
  <si>
    <t>Meuble d'accueil PMR joint au meuble d'accueil</t>
  </si>
  <si>
    <t>Paravent chauffant</t>
  </si>
  <si>
    <t>Guerite d'entrée du parking  isolée avec chauffage et Clim</t>
  </si>
  <si>
    <t>Chariot archives</t>
  </si>
  <si>
    <t xml:space="preserve">Desserte à roulettes 3 tablettes </t>
  </si>
  <si>
    <t>4.3</t>
  </si>
  <si>
    <t>4.4</t>
  </si>
  <si>
    <t>4.5</t>
  </si>
  <si>
    <t>4.6</t>
  </si>
  <si>
    <t>4.7</t>
  </si>
  <si>
    <t xml:space="preserve">Banque contrôle de sacs </t>
  </si>
  <si>
    <t>4.8</t>
  </si>
  <si>
    <t>860x1220x2000</t>
  </si>
  <si>
    <t>1060x410x2000</t>
  </si>
  <si>
    <t>1600x1000x1500</t>
  </si>
  <si>
    <t>800x600x1210</t>
  </si>
  <si>
    <t>780x780x1050</t>
  </si>
  <si>
    <t>800x600x730</t>
  </si>
  <si>
    <t>780x100x1400</t>
  </si>
  <si>
    <t>2000x600x1000</t>
  </si>
  <si>
    <t>3000x2000x3000</t>
  </si>
  <si>
    <t>800x460x840</t>
  </si>
  <si>
    <t>750x600x750</t>
  </si>
  <si>
    <t>5.2</t>
  </si>
  <si>
    <t>Séparation acoustique Buzzifree  finition Felt 11 coloris Light bleu 60</t>
  </si>
  <si>
    <t>800x5x1800</t>
  </si>
  <si>
    <t>Séparation acoustique Buzzifree  LxH=160x120</t>
  </si>
  <si>
    <t>160x5x120</t>
  </si>
  <si>
    <t>59x45x70</t>
  </si>
  <si>
    <t>62x53x87</t>
  </si>
  <si>
    <t>Ficher Bauche 250kg</t>
  </si>
  <si>
    <t>Ficher Bauche 500kg</t>
  </si>
  <si>
    <t>7.2</t>
  </si>
  <si>
    <t>6.2</t>
  </si>
  <si>
    <t>Armoire rotative type LEKTRIVER KARDEX</t>
  </si>
  <si>
    <t>Armoire CITADEL KARDEX</t>
  </si>
  <si>
    <t xml:space="preserve">Stockeur à rouleaux A5 Service </t>
  </si>
  <si>
    <t>Stockeur à rouleaux  A5 service</t>
  </si>
  <si>
    <t>Compactus rayonnage mobile archives  BRUYNZEEL</t>
  </si>
  <si>
    <t>Armoire basse 3T Tecno C6</t>
  </si>
  <si>
    <t>Armoire basse 4T Tecno C7</t>
  </si>
  <si>
    <t>Armoire basse 8T tecno C6b</t>
  </si>
  <si>
    <t>Armoire haute TIROCLAS</t>
  </si>
  <si>
    <t>Armoire produits toxiques</t>
  </si>
  <si>
    <t>Armoire forte STAR PROJEC 250 serrure électronique</t>
  </si>
  <si>
    <t>Armoire forte STAR PROJEC 500 serrure+combinaison</t>
  </si>
  <si>
    <t>Armoire portescoulissantes vitrées 3T+ 9 SV TIXIT</t>
  </si>
  <si>
    <t>1000x3000x2000</t>
  </si>
  <si>
    <t>3300x1100x5100</t>
  </si>
  <si>
    <t>5300x1100x5110</t>
  </si>
  <si>
    <t xml:space="preserve">Etabli 4 pieds </t>
  </si>
  <si>
    <t>2000X1000X850</t>
  </si>
  <si>
    <t>1500x1000x850</t>
  </si>
  <si>
    <t>8.2</t>
  </si>
  <si>
    <t>8.3</t>
  </si>
  <si>
    <t>8.4</t>
  </si>
  <si>
    <t>8.5</t>
  </si>
  <si>
    <t>8.6</t>
  </si>
  <si>
    <t>8.7</t>
  </si>
  <si>
    <t>8.8</t>
  </si>
  <si>
    <t>9.2</t>
  </si>
  <si>
    <t xml:space="preserve">Armoire basse </t>
  </si>
  <si>
    <t>Caisson roulant</t>
  </si>
  <si>
    <t xml:space="preserve">Armoire haute </t>
  </si>
  <si>
    <t>6000x6000x1500</t>
  </si>
  <si>
    <t>grille verticale pour oeuvres</t>
  </si>
  <si>
    <t>10.2</t>
  </si>
  <si>
    <t>13.1</t>
  </si>
  <si>
    <t>14.1</t>
  </si>
  <si>
    <t>15.1</t>
  </si>
  <si>
    <t>16.1</t>
  </si>
  <si>
    <t>17.1</t>
  </si>
  <si>
    <t>18.1</t>
  </si>
  <si>
    <t>6000x50x4500</t>
  </si>
  <si>
    <t>4000x50x4500</t>
  </si>
  <si>
    <t>Lit 1 place</t>
  </si>
  <si>
    <t>2000x900x620</t>
  </si>
  <si>
    <t>meuble à plans 8 Tiroirs</t>
  </si>
  <si>
    <t>meuble à plans 10 Tiroirs</t>
  </si>
  <si>
    <t>meuble à plans 6 Tiroirs</t>
  </si>
  <si>
    <t>meuble à plans 3x12 Tiroirs</t>
  </si>
  <si>
    <t>meuble à plans 2x 6 Tiroirs+ socle</t>
  </si>
  <si>
    <t>12.2</t>
  </si>
  <si>
    <t>12.3</t>
  </si>
  <si>
    <t>12.4</t>
  </si>
  <si>
    <t>12.5</t>
  </si>
  <si>
    <t>12.6</t>
  </si>
  <si>
    <t>1260x950x500</t>
  </si>
  <si>
    <t>1420x970x1500</t>
  </si>
  <si>
    <t>1720x970x1500</t>
  </si>
  <si>
    <t>1720x1260x500</t>
  </si>
  <si>
    <t>2000x1260x500</t>
  </si>
  <si>
    <t>2040x1475x800</t>
  </si>
  <si>
    <t xml:space="preserve">socle 4 pieds </t>
  </si>
  <si>
    <t>socle 4pieds</t>
  </si>
  <si>
    <t>1420x970x500</t>
  </si>
  <si>
    <t>12.7</t>
  </si>
  <si>
    <t>12.8</t>
  </si>
  <si>
    <t xml:space="preserve">meuble courrier 18 cases </t>
  </si>
  <si>
    <t>meuble caisson dossiers d'œuvres</t>
  </si>
  <si>
    <t>rayonnage mesuisé 5 tablettes</t>
  </si>
  <si>
    <t>900x300x2400</t>
  </si>
  <si>
    <t>armoires menuisé avec portes 5T</t>
  </si>
  <si>
    <t xml:space="preserve">rayonnages sur crémaillères </t>
  </si>
  <si>
    <t>1130x410x1950</t>
  </si>
  <si>
    <t>800X360X760</t>
  </si>
  <si>
    <t>meuble TV et  imprimante</t>
  </si>
  <si>
    <t>500x500x700</t>
  </si>
  <si>
    <t xml:space="preserve">Racks porte palettes elément de départ 2N </t>
  </si>
  <si>
    <t>3200x2300x6000</t>
  </si>
  <si>
    <t>Racks type cantilevers</t>
  </si>
  <si>
    <t>9500x2460x5000</t>
  </si>
  <si>
    <t>19500x2460x5000</t>
  </si>
  <si>
    <t>1220x2460x5000</t>
  </si>
  <si>
    <t>4200x2300x6000</t>
  </si>
  <si>
    <t>racks 3 plateaux élement départ</t>
  </si>
  <si>
    <t>racks 1 plateau élement départ</t>
  </si>
  <si>
    <t>rack porte palettes 3N élement de départ</t>
  </si>
  <si>
    <t>2880x1050x5000</t>
  </si>
  <si>
    <t>4180x1050x5000</t>
  </si>
  <si>
    <t>4080x1100x5000</t>
  </si>
  <si>
    <t>14.2</t>
  </si>
  <si>
    <t>14.3</t>
  </si>
  <si>
    <t>14.4</t>
  </si>
  <si>
    <t>14.5</t>
  </si>
  <si>
    <t>14.6</t>
  </si>
  <si>
    <t>14.7</t>
  </si>
  <si>
    <t>14.8</t>
  </si>
  <si>
    <t>echelle d'atelier 5 tablettes</t>
  </si>
  <si>
    <t>99x31x225</t>
  </si>
  <si>
    <t>99x43x225</t>
  </si>
  <si>
    <t>99x51x225</t>
  </si>
  <si>
    <t>99x63x225</t>
  </si>
  <si>
    <t>120x31x225</t>
  </si>
  <si>
    <t>120x43x225</t>
  </si>
  <si>
    <t>120x51x225</t>
  </si>
  <si>
    <t>120x63x225</t>
  </si>
  <si>
    <t>stokeur rotatif</t>
  </si>
  <si>
    <t>14.9</t>
  </si>
  <si>
    <t xml:space="preserve">Rayonnage cantilevers travée de départ simple face </t>
  </si>
  <si>
    <t>1115x500x1980</t>
  </si>
  <si>
    <t>14.10</t>
  </si>
  <si>
    <t>Rayonnages simple face module départ</t>
  </si>
  <si>
    <t>1000x300x2684</t>
  </si>
  <si>
    <t>1000x800x2684</t>
  </si>
  <si>
    <t>Rayonnages double face module départ</t>
  </si>
  <si>
    <t>1000x600x2684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</si>
  <si>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</si>
  <si>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</si>
  <si>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</si>
  <si>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</si>
  <si>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</si>
  <si>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</si>
  <si>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</si>
  <si>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</si>
  <si>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</si>
  <si>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</si>
  <si>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Chaise visiteur</t>
  </si>
  <si>
    <t>Fauteuil de travail</t>
  </si>
  <si>
    <t>Canapé Q&amp;M</t>
  </si>
  <si>
    <t>Assises connectées BUROLIA</t>
  </si>
  <si>
    <t>Banc bois ou métal</t>
  </si>
  <si>
    <t>Assise Q&amp;M trapézoïdale</t>
  </si>
  <si>
    <t>Assise Q&amp;M rectangle</t>
  </si>
  <si>
    <t>Fauteuil haut de travail</t>
  </si>
  <si>
    <t xml:space="preserve">Fauteuil Handicapés </t>
  </si>
  <si>
    <t>Poussettes enfants</t>
  </si>
  <si>
    <t>2000x500x400</t>
  </si>
  <si>
    <t>400x500x800</t>
  </si>
  <si>
    <t>500x500x900</t>
  </si>
  <si>
    <t>1000x1000x400</t>
  </si>
  <si>
    <t>2400x800x400</t>
  </si>
  <si>
    <t>2000x1000x800</t>
  </si>
  <si>
    <t>20000x600x600</t>
  </si>
  <si>
    <t>500x500x1200</t>
  </si>
  <si>
    <t>400x800x1000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</si>
  <si>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</si>
  <si>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</si>
  <si>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</si>
  <si>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</si>
  <si>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</si>
  <si>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</si>
  <si>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</si>
  <si>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</si>
  <si>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</si>
  <si>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Fauteuil LC2</t>
  </si>
  <si>
    <t>Canapé LC2</t>
  </si>
  <si>
    <t>Canapé LC3</t>
  </si>
  <si>
    <t>800x800x700</t>
  </si>
  <si>
    <t>2000x800x700</t>
  </si>
  <si>
    <t>2400x800x700</t>
  </si>
  <si>
    <t>16.11</t>
  </si>
  <si>
    <t>16.12</t>
  </si>
  <si>
    <t>16.13</t>
  </si>
  <si>
    <t xml:space="preserve">3900x1100x5100 </t>
  </si>
  <si>
    <t xml:space="preserve">Table Armani 4 pieds </t>
  </si>
  <si>
    <t>1730x870x750</t>
  </si>
  <si>
    <t>500x500x750</t>
  </si>
  <si>
    <t>870x870x750</t>
  </si>
  <si>
    <t>1330x1330x750</t>
  </si>
  <si>
    <t>1700x1700x750</t>
  </si>
  <si>
    <t>80x80x750</t>
  </si>
  <si>
    <t>1600x80x750</t>
  </si>
  <si>
    <t>600x600x750</t>
  </si>
  <si>
    <t xml:space="preserve">Table ronde pietemet central </t>
  </si>
  <si>
    <t xml:space="preserve">Table louise </t>
  </si>
  <si>
    <t xml:space="preserve">Table Click </t>
  </si>
  <si>
    <t xml:space="preserve">Table basse </t>
  </si>
  <si>
    <t>1200x400x400</t>
  </si>
  <si>
    <t>Table Tecno</t>
  </si>
  <si>
    <t>1600x800x750</t>
  </si>
  <si>
    <t>2000x800x750</t>
  </si>
  <si>
    <t>Poste vague  Métropol</t>
  </si>
  <si>
    <t>Table réunion Métropol</t>
  </si>
  <si>
    <t>Table WORKIT</t>
  </si>
  <si>
    <t>900x500x750</t>
  </si>
  <si>
    <t>1600x1600x750</t>
  </si>
  <si>
    <t>1200x1200x750</t>
  </si>
  <si>
    <t>300x500x1800</t>
  </si>
  <si>
    <t>600x500x1800</t>
  </si>
  <si>
    <t>Vestiaire triple IP</t>
  </si>
  <si>
    <t>900x500x1800</t>
  </si>
  <si>
    <t>Vestiaire double IP</t>
  </si>
  <si>
    <t>Vestiaire simple IP</t>
  </si>
  <si>
    <t>Vestiaire simple IS</t>
  </si>
  <si>
    <t>Vestiaire double IS</t>
  </si>
  <si>
    <t>Vestiaire triple IS</t>
  </si>
  <si>
    <t>400x500x1800</t>
  </si>
  <si>
    <t>800x500x1800</t>
  </si>
  <si>
    <t xml:space="preserve">Vestiaire Pompier </t>
  </si>
  <si>
    <t>Table bureau electrique avec bras articulé</t>
  </si>
  <si>
    <t>1002x550x2080</t>
  </si>
  <si>
    <t>600x600x1400</t>
  </si>
  <si>
    <t>Vestiaire Portants cintres à roulettes</t>
  </si>
  <si>
    <t>1330x870x750</t>
  </si>
  <si>
    <t>2510x500x750</t>
  </si>
  <si>
    <t>600x800x750</t>
  </si>
  <si>
    <t>1600x800x1280</t>
  </si>
  <si>
    <t>18.2</t>
  </si>
  <si>
    <t>18.3</t>
  </si>
  <si>
    <t>18.4</t>
  </si>
  <si>
    <t>18.5</t>
  </si>
  <si>
    <t>18.6</t>
  </si>
  <si>
    <t>18.7</t>
  </si>
  <si>
    <t>18.8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</si>
  <si>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</si>
  <si>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</si>
  <si>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</si>
  <si>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</si>
  <si>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</si>
  <si>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</si>
  <si>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</si>
  <si>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</si>
  <si>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</si>
  <si>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</si>
  <si>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</si>
  <si>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</si>
  <si>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</si>
  <si>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</si>
  <si>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</si>
  <si>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</si>
  <si>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</si>
  <si>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</si>
  <si>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</si>
  <si>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</si>
  <si>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GRILLES D'ŒUVRES</t>
  </si>
  <si>
    <t xml:space="preserve">Barrière Vauban </t>
  </si>
  <si>
    <t xml:space="preserve">Potelets avec sangle </t>
  </si>
  <si>
    <t>MATERIEL GESTION DES FLUX (service sécurité)</t>
  </si>
  <si>
    <t>19.1</t>
  </si>
  <si>
    <t>19.2</t>
  </si>
  <si>
    <t>19.3</t>
  </si>
  <si>
    <t>2000x50x1000</t>
  </si>
  <si>
    <t>19.4</t>
  </si>
  <si>
    <t>Barrière Heras</t>
  </si>
  <si>
    <t>3500x50x2000</t>
  </si>
  <si>
    <t>500x300x200</t>
  </si>
  <si>
    <t>300x300x800</t>
  </si>
  <si>
    <t>MACHINES OUTILS</t>
  </si>
  <si>
    <t>Raboteuse</t>
  </si>
  <si>
    <t>Scie panneauteuse</t>
  </si>
  <si>
    <t>Socle Heras</t>
  </si>
  <si>
    <t>2.15</t>
  </si>
  <si>
    <t>Visiototem borne numérique d'affichage</t>
  </si>
  <si>
    <t>800x400x1800</t>
  </si>
  <si>
    <t>Dégauchisseuse</t>
  </si>
  <si>
    <t>1000x1000x1000</t>
  </si>
  <si>
    <t>3500x500x2500</t>
  </si>
  <si>
    <t>1.6</t>
  </si>
  <si>
    <t>2000x400x1800</t>
  </si>
  <si>
    <t>Lampe sur pied avec socle marbre Salon du Musée</t>
  </si>
  <si>
    <t>CARTONS D'EMBALLAGE</t>
  </si>
  <si>
    <t xml:space="preserve">Carton livres, simple cannelure, à rabats,  35x27,5x33 </t>
  </si>
  <si>
    <t>Carton standard, simple cannelure, à rabats, 55X35X33 cm</t>
  </si>
  <si>
    <t xml:space="preserve">Carton grande taille renforcé double canelure cannelure, à rabats, 93x69x41cm </t>
  </si>
  <si>
    <t>21.1</t>
  </si>
  <si>
    <t>21.2</t>
  </si>
  <si>
    <t>21.3</t>
  </si>
  <si>
    <t>350x270x330</t>
  </si>
  <si>
    <t>550x350x330</t>
  </si>
  <si>
    <t>930x690x410</t>
  </si>
  <si>
    <t>Q</t>
  </si>
  <si>
    <t>TOTAL VOLUME en M3</t>
  </si>
  <si>
    <t>TOTAL</t>
  </si>
  <si>
    <t xml:space="preserve">Racks porte palettes elément de départ 4N </t>
  </si>
  <si>
    <t>14.11</t>
  </si>
  <si>
    <t>14.12</t>
  </si>
  <si>
    <t>4230x1230x7000</t>
  </si>
  <si>
    <t>4140x1230x7000</t>
  </si>
  <si>
    <t>2000x1000x1500</t>
  </si>
  <si>
    <t>3000x1000x1500</t>
  </si>
  <si>
    <t>4000x1000x1500</t>
  </si>
  <si>
    <t>Caisse d'œuvres bois</t>
  </si>
  <si>
    <t>1000x1000x1500</t>
  </si>
  <si>
    <t>21.4</t>
  </si>
  <si>
    <t>21.5</t>
  </si>
  <si>
    <t>21.6</t>
  </si>
  <si>
    <t>21.7</t>
  </si>
  <si>
    <t>13.2</t>
  </si>
  <si>
    <t>13.3</t>
  </si>
  <si>
    <t>13.4</t>
  </si>
  <si>
    <t>13.5</t>
  </si>
  <si>
    <t>13.6</t>
  </si>
  <si>
    <t>3.25</t>
  </si>
  <si>
    <t>3.27</t>
  </si>
  <si>
    <t>3.29</t>
  </si>
  <si>
    <t>3.31</t>
  </si>
  <si>
    <t>990x630x2250</t>
  </si>
  <si>
    <t>1200x630x2250</t>
  </si>
  <si>
    <t>22.1</t>
  </si>
  <si>
    <t>…..x…..x…..</t>
  </si>
  <si>
    <t>CALCUL NOUVEAU VOLUME si absent de la liste ci-dessus</t>
  </si>
  <si>
    <t xml:space="preserve"> identification précise de l'objet avec ses  dimensions Longeur x Profondeur x Hauteur  en mm</t>
  </si>
  <si>
    <t>22.2</t>
  </si>
  <si>
    <t>à reproduire autant de fois que nécessaire pour une opération avec identification précise de l'objet avec ses  dimensions Longeur x Profondeur x Hauteur  en mm</t>
  </si>
  <si>
    <t xml:space="preserve">Fauteuil de Cinéma </t>
  </si>
  <si>
    <t>450x400x800</t>
  </si>
  <si>
    <t>16.14</t>
  </si>
  <si>
    <t>Rack porte palette M-PA0043 élément de départ 2N</t>
  </si>
  <si>
    <t>4100x2300x6000</t>
  </si>
  <si>
    <t>Rack porte palette M-PA0052 élément de départ 2N</t>
  </si>
  <si>
    <t>4200x1230x6000</t>
  </si>
  <si>
    <t>4100x1230x6000</t>
  </si>
  <si>
    <t>Rack porte palette M-PA0100 élément de départ 3N</t>
  </si>
  <si>
    <t>Rack porte palette M-PA0044 élément suivant 2N</t>
  </si>
  <si>
    <t>Rack porte palette M-PA0053 élément suivant 2N</t>
  </si>
  <si>
    <t>Rack porte palette M-PA0101 élément suivant 3N</t>
  </si>
  <si>
    <t>2790x1050x5000</t>
  </si>
  <si>
    <t xml:space="preserve">Protection latérale </t>
  </si>
  <si>
    <t xml:space="preserve">protection bas de montant </t>
  </si>
  <si>
    <t xml:space="preserve">unité </t>
  </si>
  <si>
    <t xml:space="preserve">unite 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</si>
  <si>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</si>
  <si>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</si>
  <si>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</si>
  <si>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</si>
  <si>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</si>
  <si>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</si>
  <si>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</si>
  <si>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</si>
  <si>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M-SI3000</t>
  </si>
  <si>
    <t>500x500x1000</t>
  </si>
  <si>
    <t>M-SI3501</t>
  </si>
  <si>
    <t>500x500x1001</t>
  </si>
  <si>
    <t>M-SI6004</t>
  </si>
  <si>
    <t>500x500x1002</t>
  </si>
  <si>
    <t>M-SI0204</t>
  </si>
  <si>
    <t>1700x700x860</t>
  </si>
  <si>
    <t>M-SI2005</t>
  </si>
  <si>
    <t>420x510x850</t>
  </si>
  <si>
    <t>M-SI2003</t>
  </si>
  <si>
    <t>380x510x850</t>
  </si>
  <si>
    <t>M-SI2000</t>
  </si>
  <si>
    <t>650x550x1050</t>
  </si>
  <si>
    <t>M-SI2200</t>
  </si>
  <si>
    <t>M-SI2002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</si>
  <si>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</si>
  <si>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</si>
  <si>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</si>
  <si>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</si>
  <si>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</si>
  <si>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</si>
  <si>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</si>
  <si>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</si>
  <si>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</si>
  <si>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 xml:space="preserve">Réfrigérateur </t>
  </si>
  <si>
    <t>60x60x150</t>
  </si>
  <si>
    <t>Armoire forte</t>
  </si>
  <si>
    <t>Coffre fort 155 kg</t>
  </si>
  <si>
    <t>500x600x900</t>
  </si>
  <si>
    <t>Canapé 3 places</t>
  </si>
  <si>
    <t>2500x800x750</t>
  </si>
  <si>
    <t xml:space="preserve">forfait </t>
  </si>
  <si>
    <t xml:space="preserve">Hors TUV </t>
  </si>
  <si>
    <t xml:space="preserve">Quantité </t>
  </si>
  <si>
    <t xml:space="preserve">  Estimation Volume de prestations de déménagements</t>
  </si>
  <si>
    <t xml:space="preserve">
Marché de déménagement professionnel dans le bâtiment du Centre Pompidou et de ses bâtiments annexes.
Marché n° 25-CP04-006-AC
TABLEAU D'UNITE DE VOLUME 
</t>
  </si>
  <si>
    <t xml:space="preserve">
Marché de déménagement professionnel dans le bâtiment du Centre Pompidou et de ses bâtiments annexes.
Marché n° 25-CP04-006-AC
TABLEAU D'UNITE DE VOLUME   &gt;  SIMULATION N° 1 (13 POSTES DE TRAVAIL)
</t>
  </si>
  <si>
    <t xml:space="preserve">
Marché de déménagement professionnel dans le bâtiment du Centre Pompidou et de ses bâtiments annexes.
Marché n° 25-CP04-006-AC
TABLEAU D'UNITE DE VOLUME SIMULATION N° 2 (RACKS PORTE PALETTES)
</t>
  </si>
  <si>
    <t xml:space="preserve">
Marché de déménagement professionnel dans le bâtiment du Centre Pompidou et de ses bâtiments annexes.
Marché n° 25-CP04-006-AC
TABLEAU D'UNITE DE VOLUME SIMULATION N° 4 Volume forfaitaire 
</t>
  </si>
  <si>
    <t xml:space="preserve">
Marché de déménagement professionnel dans le bâtiment du Centre Pompidou et de ses bâtiments annexes.
Marché n° 25-CP04-006-AC
TABLEAU D'UNITE DE VOLUME SIMULATION N° 3 (SIEGES)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</si>
</sst>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4"/>
      <name val="Univers Next Pro Condensed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0" xfId="0" applyFont="1" applyFill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/>
    <xf numFmtId="164" fontId="0" fillId="0" borderId="0" xfId="0" applyNumberFormat="1" applyBorder="1" applyAlignment="1">
      <alignment horizontal="center"/>
    </xf>
    <xf numFmtId="0" fontId="1" fillId="4" borderId="0" xfId="0" applyFont="1" applyFill="1" applyBorder="1" applyAlignment="1"/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1" fillId="4" borderId="2" xfId="0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center" wrapText="1"/>
    </xf>
    <xf numFmtId="164" fontId="2" fillId="4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4" fillId="0" borderId="5" xfId="0" applyFont="1" applyFill="1" applyBorder="1" applyAlignment="1">
      <alignment horizontal="center" vertical="center" wrapText="1"/>
    </xf>
    <xf numFmtId="164" fontId="0" fillId="0" borderId="4" xfId="0" applyNumberFormat="1" applyBorder="1"/>
    <xf numFmtId="164" fontId="4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4" xfId="0" applyNumberFormat="1" applyFont="1" applyBorder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/>
    <xf numFmtId="164" fontId="5" fillId="4" borderId="0" xfId="0" applyNumberFormat="1" applyFont="1" applyFill="1" applyBorder="1" applyAlignment="1">
      <alignment horizontal="center" wrapText="1"/>
    </xf>
    <xf numFmtId="164" fontId="5" fillId="4" borderId="4" xfId="0" applyNumberFormat="1" applyFon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right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164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164" fontId="2" fillId="4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8"/>
  <sheetViews>
    <sheetView tabSelected="1" zoomScaleNormal="70" workbookViewId="0">
      <selection sqref="A1:F1"/>
    </sheetView>
  </sheetViews>
  <sheetFormatPr baseColWidth="10" defaultRowHeight="12.75" x14ac:dyDescent="0.2"/>
  <cols>
    <col min="1" max="1" width="7.42578125" style="101" customWidth="1"/>
    <col min="2" max="2" width="71.7109375" style="70" customWidth="1"/>
    <col min="3" max="3" width="23.140625" style="17" customWidth="1"/>
    <col min="4" max="4" width="29.42578125" style="68" bestFit="1" customWidth="1"/>
    <col min="5" max="5" width="6.5703125" style="81" customWidth="1"/>
    <col min="6" max="6" width="13.140625" style="36" customWidth="1"/>
    <col min="7" max="7" width="11.42578125" style="69"/>
    <col min="8" max="16384" width="11.42578125" style="70"/>
  </cols>
  <sheetData>
    <row r="1" spans="1:7" ht="125.1" customHeight="1" thickBot="1" x14ac:dyDescent="0.25">
      <c r="A1" s="105" t="s">
        <v>534</v>
      </c>
      <c r="B1" s="106"/>
      <c r="C1" s="106"/>
      <c r="D1" s="106"/>
      <c r="E1" s="106"/>
      <c r="F1" s="106"/>
    </row>
    <row r="2" spans="1:7" ht="53.25" customHeight="1" thickBot="1" x14ac:dyDescent="0.25">
      <c r="A2" s="1" t="s">
        <v>0</v>
      </c>
      <c r="B2" s="1" t="s">
        <v>1</v>
      </c>
      <c r="C2" s="1" t="s">
        <v>55</v>
      </c>
      <c r="D2" s="28" t="s">
        <v>35</v>
      </c>
      <c r="E2" s="30" t="s">
        <v>439</v>
      </c>
      <c r="F2" s="32" t="s">
        <v>440</v>
      </c>
    </row>
    <row r="3" spans="1:7" s="78" customFormat="1" ht="15.75" x14ac:dyDescent="0.2">
      <c r="A3" s="71">
        <v>1</v>
      </c>
      <c r="B3" s="72" t="s">
        <v>29</v>
      </c>
      <c r="C3" s="73"/>
      <c r="D3" s="74"/>
      <c r="E3" s="75"/>
      <c r="F3" s="76"/>
      <c r="G3" s="77"/>
    </row>
    <row r="4" spans="1:7" x14ac:dyDescent="0.2">
      <c r="A4" s="79" t="s">
        <v>2</v>
      </c>
      <c r="B4" s="80" t="s">
        <v>30</v>
      </c>
      <c r="C4" s="5" t="s">
        <v>56</v>
      </c>
      <c r="D4" s="67">
        <v>0.05</v>
      </c>
      <c r="F4" s="36">
        <f>E4*D4</f>
        <v>0</v>
      </c>
    </row>
    <row r="5" spans="1:7" x14ac:dyDescent="0.2">
      <c r="A5" s="79" t="s">
        <v>28</v>
      </c>
      <c r="B5" s="80" t="s">
        <v>31</v>
      </c>
      <c r="C5" s="5" t="s">
        <v>57</v>
      </c>
      <c r="D5" s="67">
        <v>0.18</v>
      </c>
      <c r="F5" s="36">
        <f t="shared" ref="F5:F70" si="0">E5*D5</f>
        <v>0</v>
      </c>
    </row>
    <row r="6" spans="1:7" x14ac:dyDescent="0.2">
      <c r="A6" s="79" t="s">
        <v>3</v>
      </c>
      <c r="B6" s="80" t="s">
        <v>32</v>
      </c>
      <c r="C6" s="5" t="s">
        <v>58</v>
      </c>
      <c r="D6" s="67">
        <v>0.03</v>
      </c>
      <c r="F6" s="36">
        <f t="shared" si="0"/>
        <v>0</v>
      </c>
    </row>
    <row r="7" spans="1:7" x14ac:dyDescent="0.2">
      <c r="A7" s="79" t="s">
        <v>4</v>
      </c>
      <c r="B7" s="80" t="s">
        <v>33</v>
      </c>
      <c r="C7" s="5" t="s">
        <v>57</v>
      </c>
      <c r="D7" s="67">
        <v>0.18</v>
      </c>
      <c r="F7" s="36">
        <f t="shared" si="0"/>
        <v>0</v>
      </c>
    </row>
    <row r="8" spans="1:7" x14ac:dyDescent="0.2">
      <c r="A8" s="79" t="s">
        <v>5</v>
      </c>
      <c r="B8" s="80" t="s">
        <v>34</v>
      </c>
      <c r="C8" s="5" t="s">
        <v>59</v>
      </c>
      <c r="D8" s="67">
        <v>0.02</v>
      </c>
      <c r="F8" s="36">
        <f t="shared" si="0"/>
        <v>0</v>
      </c>
    </row>
    <row r="9" spans="1:7" x14ac:dyDescent="0.2">
      <c r="A9" s="79" t="s">
        <v>426</v>
      </c>
      <c r="B9" s="82" t="s">
        <v>428</v>
      </c>
      <c r="C9" s="5" t="s">
        <v>427</v>
      </c>
      <c r="D9" s="67">
        <v>1.44</v>
      </c>
      <c r="F9" s="36">
        <f t="shared" si="0"/>
        <v>0</v>
      </c>
    </row>
    <row r="10" spans="1:7" ht="15.75" x14ac:dyDescent="0.2">
      <c r="A10" s="71">
        <v>2</v>
      </c>
      <c r="B10" s="72" t="s">
        <v>36</v>
      </c>
      <c r="C10" s="73"/>
      <c r="D10" s="74"/>
      <c r="F10" s="36">
        <f t="shared" si="0"/>
        <v>0</v>
      </c>
    </row>
    <row r="11" spans="1:7" x14ac:dyDescent="0.2">
      <c r="A11" s="79" t="s">
        <v>6</v>
      </c>
      <c r="B11" s="80" t="s">
        <v>37</v>
      </c>
      <c r="C11" s="5" t="s">
        <v>77</v>
      </c>
      <c r="D11" s="67">
        <v>0.16</v>
      </c>
      <c r="F11" s="36">
        <f t="shared" si="0"/>
        <v>0</v>
      </c>
    </row>
    <row r="12" spans="1:7" x14ac:dyDescent="0.2">
      <c r="A12" s="79" t="s">
        <v>7</v>
      </c>
      <c r="B12" s="80" t="s">
        <v>38</v>
      </c>
      <c r="C12" s="5" t="s">
        <v>78</v>
      </c>
      <c r="D12" s="67">
        <v>0.36</v>
      </c>
      <c r="F12" s="36">
        <f t="shared" si="0"/>
        <v>0</v>
      </c>
    </row>
    <row r="13" spans="1:7" x14ac:dyDescent="0.2">
      <c r="A13" s="79" t="s">
        <v>8</v>
      </c>
      <c r="B13" s="80" t="s">
        <v>39</v>
      </c>
      <c r="C13" s="5" t="s">
        <v>79</v>
      </c>
      <c r="D13" s="67">
        <v>0.65</v>
      </c>
      <c r="F13" s="36">
        <f t="shared" si="0"/>
        <v>0</v>
      </c>
    </row>
    <row r="14" spans="1:7" x14ac:dyDescent="0.2">
      <c r="A14" s="79" t="s">
        <v>9</v>
      </c>
      <c r="B14" s="80" t="s">
        <v>40</v>
      </c>
      <c r="C14" s="5" t="s">
        <v>80</v>
      </c>
      <c r="D14" s="67">
        <v>0.13</v>
      </c>
      <c r="F14" s="36">
        <f t="shared" si="0"/>
        <v>0</v>
      </c>
    </row>
    <row r="15" spans="1:7" x14ac:dyDescent="0.2">
      <c r="A15" s="79" t="s">
        <v>20</v>
      </c>
      <c r="B15" s="82" t="s">
        <v>41</v>
      </c>
      <c r="C15" s="5" t="s">
        <v>81</v>
      </c>
      <c r="D15" s="67">
        <v>2</v>
      </c>
      <c r="F15" s="36">
        <f t="shared" si="0"/>
        <v>0</v>
      </c>
    </row>
    <row r="16" spans="1:7" x14ac:dyDescent="0.2">
      <c r="A16" s="79" t="s">
        <v>21</v>
      </c>
      <c r="B16" s="82" t="s">
        <v>43</v>
      </c>
      <c r="C16" s="5" t="s">
        <v>82</v>
      </c>
      <c r="D16" s="67">
        <v>0.01</v>
      </c>
      <c r="F16" s="36">
        <f t="shared" si="0"/>
        <v>0</v>
      </c>
    </row>
    <row r="17" spans="1:6" x14ac:dyDescent="0.2">
      <c r="A17" s="79" t="s">
        <v>22</v>
      </c>
      <c r="B17" s="82" t="s">
        <v>42</v>
      </c>
      <c r="C17" s="5" t="s">
        <v>83</v>
      </c>
      <c r="D17" s="67">
        <v>0.86</v>
      </c>
      <c r="F17" s="36">
        <f t="shared" si="0"/>
        <v>0</v>
      </c>
    </row>
    <row r="18" spans="1:6" x14ac:dyDescent="0.2">
      <c r="A18" s="79" t="s">
        <v>23</v>
      </c>
      <c r="B18" s="82" t="s">
        <v>44</v>
      </c>
      <c r="C18" s="5" t="s">
        <v>84</v>
      </c>
      <c r="D18" s="67">
        <v>0.05</v>
      </c>
      <c r="F18" s="36">
        <f t="shared" si="0"/>
        <v>0</v>
      </c>
    </row>
    <row r="19" spans="1:6" x14ac:dyDescent="0.2">
      <c r="A19" s="79" t="s">
        <v>24</v>
      </c>
      <c r="B19" s="82" t="s">
        <v>51</v>
      </c>
      <c r="C19" s="5" t="s">
        <v>85</v>
      </c>
      <c r="D19" s="67">
        <v>0.01</v>
      </c>
      <c r="F19" s="36">
        <f t="shared" si="0"/>
        <v>0</v>
      </c>
    </row>
    <row r="20" spans="1:6" x14ac:dyDescent="0.2">
      <c r="A20" s="79" t="s">
        <v>25</v>
      </c>
      <c r="B20" s="82" t="s">
        <v>53</v>
      </c>
      <c r="C20" s="5" t="s">
        <v>86</v>
      </c>
      <c r="D20" s="67">
        <v>0.22</v>
      </c>
      <c r="F20" s="36">
        <f t="shared" si="0"/>
        <v>0</v>
      </c>
    </row>
    <row r="21" spans="1:6" x14ac:dyDescent="0.2">
      <c r="A21" s="79" t="s">
        <v>26</v>
      </c>
      <c r="B21" s="82" t="s">
        <v>54</v>
      </c>
      <c r="C21" s="5" t="s">
        <v>87</v>
      </c>
      <c r="D21" s="67">
        <v>0.3</v>
      </c>
      <c r="F21" s="36">
        <f t="shared" si="0"/>
        <v>0</v>
      </c>
    </row>
    <row r="22" spans="1:6" x14ac:dyDescent="0.2">
      <c r="A22" s="79" t="s">
        <v>48</v>
      </c>
      <c r="B22" s="82" t="s">
        <v>45</v>
      </c>
      <c r="C22" s="5" t="s">
        <v>81</v>
      </c>
      <c r="D22" s="67">
        <v>2</v>
      </c>
      <c r="F22" s="36">
        <f t="shared" si="0"/>
        <v>0</v>
      </c>
    </row>
    <row r="23" spans="1:6" x14ac:dyDescent="0.2">
      <c r="A23" s="79" t="s">
        <v>49</v>
      </c>
      <c r="B23" s="82" t="s">
        <v>46</v>
      </c>
      <c r="C23" s="5" t="s">
        <v>88</v>
      </c>
      <c r="D23" s="67">
        <v>0.48</v>
      </c>
      <c r="F23" s="36">
        <f t="shared" si="0"/>
        <v>0</v>
      </c>
    </row>
    <row r="24" spans="1:6" x14ac:dyDescent="0.2">
      <c r="A24" s="79" t="s">
        <v>52</v>
      </c>
      <c r="B24" s="82" t="s">
        <v>47</v>
      </c>
      <c r="C24" s="5" t="s">
        <v>89</v>
      </c>
      <c r="D24" s="67">
        <v>1.08</v>
      </c>
      <c r="F24" s="36">
        <f t="shared" si="0"/>
        <v>0</v>
      </c>
    </row>
    <row r="25" spans="1:6" x14ac:dyDescent="0.2">
      <c r="A25" s="79" t="s">
        <v>420</v>
      </c>
      <c r="B25" s="82" t="s">
        <v>421</v>
      </c>
      <c r="C25" s="5" t="s">
        <v>422</v>
      </c>
      <c r="D25" s="67">
        <v>0.57599999999999996</v>
      </c>
      <c r="F25" s="36">
        <f t="shared" si="0"/>
        <v>0</v>
      </c>
    </row>
    <row r="26" spans="1:6" ht="15.75" x14ac:dyDescent="0.2">
      <c r="A26" s="83">
        <v>3</v>
      </c>
      <c r="B26" s="84" t="s">
        <v>50</v>
      </c>
      <c r="C26" s="9"/>
      <c r="D26" s="85"/>
      <c r="F26" s="36">
        <f t="shared" si="0"/>
        <v>0</v>
      </c>
    </row>
    <row r="27" spans="1:6" x14ac:dyDescent="0.2">
      <c r="A27" s="79" t="s">
        <v>10</v>
      </c>
      <c r="B27" s="82" t="s">
        <v>200</v>
      </c>
      <c r="C27" s="5" t="s">
        <v>90</v>
      </c>
      <c r="D27" s="67">
        <v>0.14000000000000001</v>
      </c>
      <c r="F27" s="36">
        <f t="shared" si="0"/>
        <v>0</v>
      </c>
    </row>
    <row r="28" spans="1:6" x14ac:dyDescent="0.2">
      <c r="A28" s="79" t="s">
        <v>11</v>
      </c>
      <c r="B28" s="82" t="s">
        <v>199</v>
      </c>
      <c r="C28" s="5" t="s">
        <v>91</v>
      </c>
      <c r="D28" s="67">
        <v>0.5</v>
      </c>
      <c r="F28" s="36">
        <f t="shared" si="0"/>
        <v>0</v>
      </c>
    </row>
    <row r="29" spans="1:6" x14ac:dyDescent="0.2">
      <c r="A29" s="79" t="s">
        <v>12</v>
      </c>
      <c r="B29" s="82" t="s">
        <v>201</v>
      </c>
      <c r="C29" s="5" t="s">
        <v>92</v>
      </c>
      <c r="D29" s="67">
        <v>1</v>
      </c>
      <c r="F29" s="36">
        <f t="shared" si="0"/>
        <v>0</v>
      </c>
    </row>
    <row r="30" spans="1:6" x14ac:dyDescent="0.2">
      <c r="A30" s="79" t="s">
        <v>13</v>
      </c>
      <c r="B30" s="82" t="s">
        <v>93</v>
      </c>
      <c r="C30" s="5" t="s">
        <v>81</v>
      </c>
      <c r="D30" s="67">
        <v>2</v>
      </c>
      <c r="F30" s="36">
        <f t="shared" si="0"/>
        <v>0</v>
      </c>
    </row>
    <row r="31" spans="1:6" x14ac:dyDescent="0.2">
      <c r="A31" s="79" t="s">
        <v>106</v>
      </c>
      <c r="B31" s="82" t="s">
        <v>94</v>
      </c>
      <c r="C31" s="5" t="s">
        <v>95</v>
      </c>
      <c r="D31" s="67">
        <v>0.47</v>
      </c>
      <c r="F31" s="36">
        <f t="shared" si="0"/>
        <v>0</v>
      </c>
    </row>
    <row r="32" spans="1:6" x14ac:dyDescent="0.2">
      <c r="A32" s="79" t="s">
        <v>107</v>
      </c>
      <c r="B32" s="82" t="s">
        <v>98</v>
      </c>
      <c r="C32" s="5" t="s">
        <v>99</v>
      </c>
      <c r="D32" s="67">
        <v>0.82</v>
      </c>
      <c r="F32" s="36">
        <f t="shared" si="0"/>
        <v>0</v>
      </c>
    </row>
    <row r="33" spans="1:6" x14ac:dyDescent="0.2">
      <c r="A33" s="79" t="s">
        <v>108</v>
      </c>
      <c r="B33" s="82" t="s">
        <v>97</v>
      </c>
      <c r="C33" s="5" t="s">
        <v>96</v>
      </c>
      <c r="D33" s="67">
        <v>1.2</v>
      </c>
      <c r="F33" s="36">
        <f t="shared" si="0"/>
        <v>0</v>
      </c>
    </row>
    <row r="34" spans="1:6" x14ac:dyDescent="0.2">
      <c r="A34" s="79" t="s">
        <v>109</v>
      </c>
      <c r="B34" s="86" t="s">
        <v>103</v>
      </c>
      <c r="C34" s="5" t="s">
        <v>100</v>
      </c>
      <c r="D34" s="67">
        <v>0.62</v>
      </c>
      <c r="F34" s="36">
        <f t="shared" si="0"/>
        <v>0</v>
      </c>
    </row>
    <row r="35" spans="1:6" x14ac:dyDescent="0.2">
      <c r="A35" s="79" t="s">
        <v>110</v>
      </c>
      <c r="B35" s="86" t="s">
        <v>104</v>
      </c>
      <c r="C35" s="5" t="s">
        <v>101</v>
      </c>
      <c r="D35" s="67">
        <v>0.8</v>
      </c>
      <c r="F35" s="36">
        <f t="shared" si="0"/>
        <v>0</v>
      </c>
    </row>
    <row r="36" spans="1:6" x14ac:dyDescent="0.2">
      <c r="A36" s="79" t="s">
        <v>111</v>
      </c>
      <c r="B36" s="86" t="s">
        <v>105</v>
      </c>
      <c r="C36" s="5" t="s">
        <v>102</v>
      </c>
      <c r="D36" s="67">
        <v>0.56000000000000005</v>
      </c>
      <c r="F36" s="36">
        <f t="shared" si="0"/>
        <v>0</v>
      </c>
    </row>
    <row r="37" spans="1:6" x14ac:dyDescent="0.2">
      <c r="A37" s="79" t="s">
        <v>112</v>
      </c>
      <c r="B37" s="87" t="s">
        <v>177</v>
      </c>
      <c r="C37" s="88" t="s">
        <v>117</v>
      </c>
      <c r="D37" s="67">
        <v>0.48</v>
      </c>
      <c r="F37" s="36">
        <f t="shared" si="0"/>
        <v>0</v>
      </c>
    </row>
    <row r="38" spans="1:6" x14ac:dyDescent="0.2">
      <c r="A38" s="79" t="s">
        <v>113</v>
      </c>
      <c r="B38" s="87" t="s">
        <v>178</v>
      </c>
      <c r="C38" s="5" t="s">
        <v>100</v>
      </c>
      <c r="D38" s="67">
        <v>0.62</v>
      </c>
      <c r="F38" s="36">
        <f t="shared" si="0"/>
        <v>0</v>
      </c>
    </row>
    <row r="39" spans="1:6" x14ac:dyDescent="0.2">
      <c r="A39" s="79" t="s">
        <v>114</v>
      </c>
      <c r="B39" s="87" t="s">
        <v>179</v>
      </c>
      <c r="C39" s="88" t="s">
        <v>117</v>
      </c>
      <c r="D39" s="67">
        <v>0.48</v>
      </c>
      <c r="F39" s="36">
        <f t="shared" si="0"/>
        <v>0</v>
      </c>
    </row>
    <row r="40" spans="1:6" x14ac:dyDescent="0.2">
      <c r="A40" s="79" t="s">
        <v>115</v>
      </c>
      <c r="B40" s="86" t="s">
        <v>133</v>
      </c>
      <c r="C40" s="5" t="s">
        <v>118</v>
      </c>
      <c r="D40" s="67">
        <v>1.77</v>
      </c>
      <c r="F40" s="36">
        <f t="shared" si="0"/>
        <v>0</v>
      </c>
    </row>
    <row r="41" spans="1:6" x14ac:dyDescent="0.2">
      <c r="A41" s="79" t="s">
        <v>116</v>
      </c>
      <c r="B41" s="86" t="s">
        <v>180</v>
      </c>
      <c r="C41" s="5" t="s">
        <v>119</v>
      </c>
      <c r="D41" s="67">
        <v>0.96</v>
      </c>
      <c r="F41" s="36">
        <f t="shared" si="0"/>
        <v>0</v>
      </c>
    </row>
    <row r="42" spans="1:6" x14ac:dyDescent="0.2">
      <c r="A42" s="79" t="s">
        <v>122</v>
      </c>
      <c r="B42" s="86" t="s">
        <v>180</v>
      </c>
      <c r="C42" s="5" t="s">
        <v>120</v>
      </c>
      <c r="D42" s="67">
        <v>1.1599999999999999</v>
      </c>
      <c r="F42" s="36">
        <f t="shared" si="0"/>
        <v>0</v>
      </c>
    </row>
    <row r="43" spans="1:6" x14ac:dyDescent="0.2">
      <c r="A43" s="79" t="s">
        <v>123</v>
      </c>
      <c r="B43" s="86" t="s">
        <v>180</v>
      </c>
      <c r="C43" s="5" t="s">
        <v>465</v>
      </c>
      <c r="D43" s="67">
        <v>1.403</v>
      </c>
      <c r="F43" s="36">
        <f t="shared" si="0"/>
        <v>0</v>
      </c>
    </row>
    <row r="44" spans="1:6" x14ac:dyDescent="0.2">
      <c r="A44" s="79" t="s">
        <v>124</v>
      </c>
      <c r="B44" s="86" t="s">
        <v>180</v>
      </c>
      <c r="C44" s="5" t="s">
        <v>466</v>
      </c>
      <c r="D44" s="67">
        <v>1.7010000000000001</v>
      </c>
      <c r="F44" s="36">
        <f t="shared" si="0"/>
        <v>0</v>
      </c>
    </row>
    <row r="45" spans="1:6" x14ac:dyDescent="0.2">
      <c r="A45" s="79" t="s">
        <v>125</v>
      </c>
      <c r="B45" s="86" t="s">
        <v>181</v>
      </c>
      <c r="C45" s="5" t="s">
        <v>121</v>
      </c>
      <c r="D45" s="67">
        <v>0.86399999999999999</v>
      </c>
      <c r="F45" s="36">
        <f t="shared" si="0"/>
        <v>0</v>
      </c>
    </row>
    <row r="46" spans="1:6" x14ac:dyDescent="0.2">
      <c r="A46" s="79" t="s">
        <v>461</v>
      </c>
      <c r="B46" s="86" t="s">
        <v>182</v>
      </c>
      <c r="C46" s="5" t="s">
        <v>132</v>
      </c>
      <c r="D46" s="67">
        <v>0.3</v>
      </c>
      <c r="F46" s="36">
        <f t="shared" si="0"/>
        <v>0</v>
      </c>
    </row>
    <row r="47" spans="1:6" x14ac:dyDescent="0.2">
      <c r="A47" s="79" t="s">
        <v>462</v>
      </c>
      <c r="B47" s="86" t="s">
        <v>183</v>
      </c>
      <c r="C47" s="5" t="s">
        <v>131</v>
      </c>
      <c r="D47" s="67">
        <v>0.6</v>
      </c>
      <c r="F47" s="36">
        <f t="shared" si="0"/>
        <v>0</v>
      </c>
    </row>
    <row r="48" spans="1:6" x14ac:dyDescent="0.2">
      <c r="A48" s="79" t="s">
        <v>463</v>
      </c>
      <c r="B48" s="86" t="s">
        <v>184</v>
      </c>
      <c r="C48" s="5" t="s">
        <v>150</v>
      </c>
      <c r="D48" s="5">
        <v>2.0979999999999999</v>
      </c>
      <c r="F48" s="36">
        <f t="shared" si="0"/>
        <v>0</v>
      </c>
    </row>
    <row r="49" spans="1:7" x14ac:dyDescent="0.2">
      <c r="A49" s="79" t="s">
        <v>464</v>
      </c>
      <c r="B49" s="86" t="s">
        <v>184</v>
      </c>
      <c r="C49" s="5" t="s">
        <v>151</v>
      </c>
      <c r="D49" s="5">
        <v>0.86899999999999999</v>
      </c>
      <c r="F49" s="36">
        <f t="shared" si="0"/>
        <v>0</v>
      </c>
    </row>
    <row r="50" spans="1:7" ht="15.75" x14ac:dyDescent="0.2">
      <c r="A50" s="71">
        <v>4</v>
      </c>
      <c r="B50" s="72" t="s">
        <v>60</v>
      </c>
      <c r="C50" s="5"/>
      <c r="D50" s="67"/>
      <c r="E50" s="89"/>
      <c r="F50" s="36">
        <f t="shared" si="0"/>
        <v>0</v>
      </c>
      <c r="G50" s="89"/>
    </row>
    <row r="51" spans="1:7" x14ac:dyDescent="0.2">
      <c r="A51" s="79" t="s">
        <v>14</v>
      </c>
      <c r="B51" s="90" t="s">
        <v>134</v>
      </c>
      <c r="C51" s="5" t="s">
        <v>202</v>
      </c>
      <c r="D51" s="67">
        <v>54</v>
      </c>
      <c r="E51" s="89"/>
      <c r="F51" s="36">
        <f t="shared" si="0"/>
        <v>0</v>
      </c>
      <c r="G51" s="89"/>
    </row>
    <row r="52" spans="1:7" ht="12" customHeight="1" x14ac:dyDescent="0.2">
      <c r="A52" s="79" t="s">
        <v>15</v>
      </c>
      <c r="B52" s="90" t="s">
        <v>135</v>
      </c>
      <c r="C52" s="5" t="s">
        <v>152</v>
      </c>
      <c r="D52" s="67">
        <v>2.4</v>
      </c>
      <c r="E52" s="91"/>
      <c r="F52" s="36">
        <f t="shared" si="0"/>
        <v>0</v>
      </c>
    </row>
    <row r="53" spans="1:7" ht="12" customHeight="1" x14ac:dyDescent="0.2">
      <c r="A53" s="79" t="s">
        <v>143</v>
      </c>
      <c r="B53" s="87" t="s">
        <v>136</v>
      </c>
      <c r="C53" s="88" t="s">
        <v>153</v>
      </c>
      <c r="D53" s="68">
        <v>0.58099999999999996</v>
      </c>
      <c r="E53" s="91"/>
      <c r="F53" s="36">
        <f t="shared" si="0"/>
        <v>0</v>
      </c>
    </row>
    <row r="54" spans="1:7" ht="12" customHeight="1" x14ac:dyDescent="0.2">
      <c r="A54" s="79" t="s">
        <v>144</v>
      </c>
      <c r="B54" s="86" t="s">
        <v>137</v>
      </c>
      <c r="C54" s="17" t="s">
        <v>154</v>
      </c>
      <c r="D54" s="68">
        <v>0.63900000000000001</v>
      </c>
      <c r="E54" s="91"/>
      <c r="F54" s="36">
        <f t="shared" si="0"/>
        <v>0</v>
      </c>
    </row>
    <row r="55" spans="1:7" x14ac:dyDescent="0.2">
      <c r="A55" s="79" t="s">
        <v>145</v>
      </c>
      <c r="B55" s="86" t="s">
        <v>138</v>
      </c>
      <c r="C55" s="17" t="s">
        <v>155</v>
      </c>
      <c r="D55" s="68">
        <v>0.35</v>
      </c>
      <c r="E55" s="91"/>
      <c r="F55" s="36">
        <f t="shared" si="0"/>
        <v>0</v>
      </c>
    </row>
    <row r="56" spans="1:7" x14ac:dyDescent="0.2">
      <c r="A56" s="79" t="s">
        <v>146</v>
      </c>
      <c r="B56" s="86" t="s">
        <v>139</v>
      </c>
      <c r="C56" s="17" t="s">
        <v>156</v>
      </c>
      <c r="D56" s="68">
        <v>0.109</v>
      </c>
      <c r="E56" s="91"/>
      <c r="F56" s="36">
        <f t="shared" si="0"/>
        <v>0</v>
      </c>
      <c r="G56" s="91"/>
    </row>
    <row r="57" spans="1:7" x14ac:dyDescent="0.2">
      <c r="A57" s="79" t="s">
        <v>147</v>
      </c>
      <c r="B57" s="86" t="s">
        <v>148</v>
      </c>
      <c r="C57" s="17" t="s">
        <v>157</v>
      </c>
      <c r="D57" s="68">
        <v>1.2</v>
      </c>
      <c r="E57" s="91"/>
      <c r="F57" s="36">
        <f t="shared" si="0"/>
        <v>0</v>
      </c>
      <c r="G57" s="91"/>
    </row>
    <row r="58" spans="1:7" x14ac:dyDescent="0.2">
      <c r="A58" s="79" t="s">
        <v>149</v>
      </c>
      <c r="B58" s="86" t="s">
        <v>140</v>
      </c>
      <c r="C58" s="17" t="s">
        <v>158</v>
      </c>
      <c r="D58" s="68">
        <v>18</v>
      </c>
      <c r="E58" s="91"/>
      <c r="F58" s="36">
        <f t="shared" si="0"/>
        <v>0</v>
      </c>
      <c r="G58" s="91"/>
    </row>
    <row r="59" spans="1:7" ht="15.75" x14ac:dyDescent="0.2">
      <c r="A59" s="71">
        <v>5</v>
      </c>
      <c r="B59" s="72" t="s">
        <v>61</v>
      </c>
      <c r="C59" s="5"/>
      <c r="E59" s="89"/>
      <c r="F59" s="36">
        <f t="shared" si="0"/>
        <v>0</v>
      </c>
      <c r="G59" s="89"/>
    </row>
    <row r="60" spans="1:7" x14ac:dyDescent="0.2">
      <c r="A60" s="79" t="s">
        <v>16</v>
      </c>
      <c r="B60" s="86" t="s">
        <v>141</v>
      </c>
      <c r="C60" s="5" t="s">
        <v>159</v>
      </c>
      <c r="D60" s="68">
        <v>0.309</v>
      </c>
      <c r="E60" s="89"/>
      <c r="F60" s="36">
        <f t="shared" si="0"/>
        <v>0</v>
      </c>
      <c r="G60" s="89"/>
    </row>
    <row r="61" spans="1:7" x14ac:dyDescent="0.2">
      <c r="A61" s="79" t="s">
        <v>161</v>
      </c>
      <c r="B61" s="80" t="s">
        <v>142</v>
      </c>
      <c r="C61" s="5" t="s">
        <v>160</v>
      </c>
      <c r="D61" s="68">
        <v>0.33800000000000002</v>
      </c>
      <c r="F61" s="36">
        <f t="shared" si="0"/>
        <v>0</v>
      </c>
      <c r="G61" s="89"/>
    </row>
    <row r="62" spans="1:7" ht="15.75" x14ac:dyDescent="0.2">
      <c r="A62" s="71">
        <v>6</v>
      </c>
      <c r="B62" s="72" t="s">
        <v>62</v>
      </c>
      <c r="C62" s="5"/>
      <c r="E62" s="89"/>
      <c r="F62" s="36">
        <f t="shared" si="0"/>
        <v>0</v>
      </c>
      <c r="G62" s="89"/>
    </row>
    <row r="63" spans="1:7" x14ac:dyDescent="0.2">
      <c r="A63" s="79" t="s">
        <v>27</v>
      </c>
      <c r="B63" s="86" t="s">
        <v>162</v>
      </c>
      <c r="C63" s="5" t="s">
        <v>163</v>
      </c>
      <c r="D63" s="68">
        <v>7.1999999999999995E-2</v>
      </c>
      <c r="E63" s="89"/>
      <c r="F63" s="36">
        <f t="shared" si="0"/>
        <v>0</v>
      </c>
      <c r="G63" s="91"/>
    </row>
    <row r="64" spans="1:7" x14ac:dyDescent="0.2">
      <c r="A64" s="79" t="s">
        <v>171</v>
      </c>
      <c r="B64" s="86" t="s">
        <v>164</v>
      </c>
      <c r="C64" s="5" t="s">
        <v>165</v>
      </c>
      <c r="D64" s="68">
        <v>4.0000000000000001E-3</v>
      </c>
      <c r="E64" s="89"/>
      <c r="F64" s="36">
        <f t="shared" si="0"/>
        <v>0</v>
      </c>
    </row>
    <row r="65" spans="1:7" ht="15.75" x14ac:dyDescent="0.2">
      <c r="A65" s="71">
        <v>7</v>
      </c>
      <c r="B65" s="72" t="s">
        <v>63</v>
      </c>
      <c r="C65" s="5"/>
      <c r="E65" s="89"/>
      <c r="F65" s="36">
        <f t="shared" si="0"/>
        <v>0</v>
      </c>
    </row>
    <row r="66" spans="1:7" x14ac:dyDescent="0.2">
      <c r="A66" s="79" t="s">
        <v>18</v>
      </c>
      <c r="B66" s="92" t="s">
        <v>168</v>
      </c>
      <c r="C66" s="17" t="s">
        <v>166</v>
      </c>
      <c r="D66" s="68">
        <v>0.20699999999999999</v>
      </c>
      <c r="E66" s="89"/>
      <c r="F66" s="36">
        <f t="shared" si="0"/>
        <v>0</v>
      </c>
    </row>
    <row r="67" spans="1:7" x14ac:dyDescent="0.2">
      <c r="A67" s="79" t="s">
        <v>170</v>
      </c>
      <c r="B67" s="92" t="s">
        <v>169</v>
      </c>
      <c r="C67" s="17" t="s">
        <v>167</v>
      </c>
      <c r="D67" s="68">
        <v>0.28599999999999998</v>
      </c>
      <c r="E67" s="89"/>
      <c r="F67" s="36">
        <f t="shared" si="0"/>
        <v>0</v>
      </c>
    </row>
    <row r="68" spans="1:7" ht="15.75" x14ac:dyDescent="0.2">
      <c r="A68" s="71">
        <v>8</v>
      </c>
      <c r="B68" s="72" t="s">
        <v>64</v>
      </c>
      <c r="C68" s="5"/>
      <c r="D68" s="5"/>
      <c r="E68" s="89"/>
      <c r="F68" s="36">
        <f t="shared" si="0"/>
        <v>0</v>
      </c>
    </row>
    <row r="69" spans="1:7" s="95" customFormat="1" x14ac:dyDescent="0.2">
      <c r="A69" s="79" t="s">
        <v>19</v>
      </c>
      <c r="B69" s="86" t="s">
        <v>172</v>
      </c>
      <c r="C69" s="5" t="s">
        <v>126</v>
      </c>
      <c r="D69" s="67">
        <v>16.962499999999999</v>
      </c>
      <c r="E69" s="93"/>
      <c r="F69" s="36">
        <f t="shared" si="0"/>
        <v>0</v>
      </c>
      <c r="G69" s="94"/>
    </row>
    <row r="70" spans="1:7" s="95" customFormat="1" x14ac:dyDescent="0.2">
      <c r="A70" s="79" t="s">
        <v>191</v>
      </c>
      <c r="B70" s="86" t="s">
        <v>172</v>
      </c>
      <c r="C70" s="5" t="s">
        <v>127</v>
      </c>
      <c r="D70" s="67">
        <v>13.505000000000001</v>
      </c>
      <c r="E70" s="93"/>
      <c r="F70" s="36">
        <f t="shared" si="0"/>
        <v>0</v>
      </c>
      <c r="G70" s="94"/>
    </row>
    <row r="71" spans="1:7" s="95" customFormat="1" x14ac:dyDescent="0.2">
      <c r="A71" s="79" t="s">
        <v>192</v>
      </c>
      <c r="B71" s="86" t="s">
        <v>172</v>
      </c>
      <c r="C71" s="5" t="s">
        <v>128</v>
      </c>
      <c r="D71" s="67">
        <v>2.9775</v>
      </c>
      <c r="E71" s="93"/>
      <c r="F71" s="36">
        <f t="shared" ref="F71:F144" si="1">E71*D71</f>
        <v>0</v>
      </c>
      <c r="G71" s="94"/>
    </row>
    <row r="72" spans="1:7" s="95" customFormat="1" x14ac:dyDescent="0.2">
      <c r="A72" s="79" t="s">
        <v>193</v>
      </c>
      <c r="B72" s="86" t="s">
        <v>172</v>
      </c>
      <c r="C72" s="5" t="s">
        <v>129</v>
      </c>
      <c r="D72" s="67">
        <v>8.3170000000000002</v>
      </c>
      <c r="E72" s="93"/>
      <c r="F72" s="36">
        <f t="shared" si="1"/>
        <v>0</v>
      </c>
      <c r="G72" s="94"/>
    </row>
    <row r="73" spans="1:7" s="95" customFormat="1" x14ac:dyDescent="0.2">
      <c r="A73" s="79" t="s">
        <v>194</v>
      </c>
      <c r="B73" s="86" t="s">
        <v>173</v>
      </c>
      <c r="C73" s="5" t="s">
        <v>130</v>
      </c>
      <c r="D73" s="67">
        <v>15.227</v>
      </c>
      <c r="E73" s="93"/>
      <c r="F73" s="36">
        <f t="shared" si="1"/>
        <v>0</v>
      </c>
      <c r="G73" s="94"/>
    </row>
    <row r="74" spans="1:7" s="95" customFormat="1" x14ac:dyDescent="0.2">
      <c r="A74" s="79" t="s">
        <v>195</v>
      </c>
      <c r="B74" s="86" t="s">
        <v>174</v>
      </c>
      <c r="C74" s="5" t="s">
        <v>186</v>
      </c>
      <c r="D74" s="96">
        <v>18.513000000000002</v>
      </c>
      <c r="E74" s="93"/>
      <c r="F74" s="36">
        <f t="shared" si="1"/>
        <v>0</v>
      </c>
      <c r="G74" s="94"/>
    </row>
    <row r="75" spans="1:7" x14ac:dyDescent="0.2">
      <c r="A75" s="79" t="s">
        <v>196</v>
      </c>
      <c r="B75" s="86" t="s">
        <v>175</v>
      </c>
      <c r="C75" s="5" t="s">
        <v>187</v>
      </c>
      <c r="D75" s="68">
        <v>29.791</v>
      </c>
      <c r="E75" s="89"/>
      <c r="F75" s="36">
        <f t="shared" si="1"/>
        <v>0</v>
      </c>
    </row>
    <row r="76" spans="1:7" x14ac:dyDescent="0.2">
      <c r="A76" s="79" t="s">
        <v>197</v>
      </c>
      <c r="B76" s="86" t="s">
        <v>176</v>
      </c>
      <c r="C76" s="5" t="s">
        <v>185</v>
      </c>
      <c r="D76" s="68">
        <v>5</v>
      </c>
      <c r="F76" s="36">
        <f t="shared" si="1"/>
        <v>0</v>
      </c>
      <c r="G76" s="97"/>
    </row>
    <row r="77" spans="1:7" ht="15.75" x14ac:dyDescent="0.2">
      <c r="A77" s="71">
        <v>9</v>
      </c>
      <c r="B77" s="72" t="s">
        <v>65</v>
      </c>
      <c r="C77" s="5"/>
      <c r="D77" s="5"/>
      <c r="E77" s="89"/>
      <c r="F77" s="36">
        <f t="shared" si="1"/>
        <v>0</v>
      </c>
    </row>
    <row r="78" spans="1:7" x14ac:dyDescent="0.2">
      <c r="A78" s="79" t="s">
        <v>17</v>
      </c>
      <c r="B78" s="92" t="s">
        <v>188</v>
      </c>
      <c r="C78" s="17" t="s">
        <v>190</v>
      </c>
      <c r="D78" s="68">
        <v>1.2749999999999999</v>
      </c>
      <c r="E78" s="89"/>
      <c r="F78" s="36">
        <f t="shared" si="1"/>
        <v>0</v>
      </c>
    </row>
    <row r="79" spans="1:7" x14ac:dyDescent="0.2">
      <c r="A79" s="79" t="s">
        <v>198</v>
      </c>
      <c r="B79" s="92" t="s">
        <v>188</v>
      </c>
      <c r="C79" s="17" t="s">
        <v>189</v>
      </c>
      <c r="D79" s="5">
        <v>1.7</v>
      </c>
      <c r="E79" s="89"/>
      <c r="F79" s="36">
        <f t="shared" si="1"/>
        <v>0</v>
      </c>
    </row>
    <row r="80" spans="1:7" ht="15.75" x14ac:dyDescent="0.2">
      <c r="A80" s="71">
        <v>10</v>
      </c>
      <c r="B80" s="72" t="s">
        <v>403</v>
      </c>
      <c r="D80" s="5"/>
      <c r="E80" s="89"/>
      <c r="F80" s="36">
        <f t="shared" si="1"/>
        <v>0</v>
      </c>
    </row>
    <row r="81" spans="1:6" x14ac:dyDescent="0.2">
      <c r="A81" s="79" t="s">
        <v>68</v>
      </c>
      <c r="B81" s="92" t="s">
        <v>203</v>
      </c>
      <c r="C81" s="17" t="s">
        <v>211</v>
      </c>
      <c r="D81" s="68">
        <v>1.35</v>
      </c>
      <c r="E81" s="89"/>
      <c r="F81" s="36">
        <f t="shared" si="1"/>
        <v>0</v>
      </c>
    </row>
    <row r="82" spans="1:6" x14ac:dyDescent="0.2">
      <c r="A82" s="79" t="s">
        <v>204</v>
      </c>
      <c r="B82" s="92" t="s">
        <v>203</v>
      </c>
      <c r="C82" s="17" t="s">
        <v>212</v>
      </c>
      <c r="D82" s="68">
        <v>0.9</v>
      </c>
      <c r="E82" s="89"/>
      <c r="F82" s="36">
        <f t="shared" si="1"/>
        <v>0</v>
      </c>
    </row>
    <row r="83" spans="1:6" ht="15.75" x14ac:dyDescent="0.2">
      <c r="A83" s="71">
        <v>11</v>
      </c>
      <c r="B83" s="72" t="s">
        <v>66</v>
      </c>
      <c r="C83" s="5"/>
      <c r="D83" s="5"/>
      <c r="E83" s="89"/>
      <c r="F83" s="36">
        <f t="shared" si="1"/>
        <v>0</v>
      </c>
    </row>
    <row r="84" spans="1:6" x14ac:dyDescent="0.2">
      <c r="A84" s="79" t="s">
        <v>69</v>
      </c>
      <c r="B84" s="92" t="s">
        <v>213</v>
      </c>
      <c r="C84" s="17" t="s">
        <v>214</v>
      </c>
      <c r="D84" s="67">
        <v>1.1160000000000001</v>
      </c>
      <c r="F84" s="36">
        <f t="shared" si="1"/>
        <v>0</v>
      </c>
    </row>
    <row r="85" spans="1:6" ht="15.75" x14ac:dyDescent="0.2">
      <c r="A85" s="71">
        <v>12</v>
      </c>
      <c r="B85" s="72" t="s">
        <v>67</v>
      </c>
      <c r="C85" s="5"/>
      <c r="F85" s="36">
        <f t="shared" si="1"/>
        <v>0</v>
      </c>
    </row>
    <row r="86" spans="1:6" x14ac:dyDescent="0.2">
      <c r="A86" s="79" t="s">
        <v>72</v>
      </c>
      <c r="B86" s="70" t="s">
        <v>215</v>
      </c>
      <c r="C86" s="17" t="s">
        <v>225</v>
      </c>
      <c r="D86" s="68">
        <v>0.59899999999999998</v>
      </c>
      <c r="F86" s="36">
        <f t="shared" si="1"/>
        <v>0</v>
      </c>
    </row>
    <row r="87" spans="1:6" x14ac:dyDescent="0.2">
      <c r="A87" s="79" t="s">
        <v>220</v>
      </c>
      <c r="B87" s="70" t="s">
        <v>218</v>
      </c>
      <c r="C87" s="17" t="s">
        <v>226</v>
      </c>
      <c r="D87" s="68">
        <v>2.0659999999999998</v>
      </c>
      <c r="F87" s="36">
        <f t="shared" si="1"/>
        <v>0</v>
      </c>
    </row>
    <row r="88" spans="1:6" x14ac:dyDescent="0.2">
      <c r="A88" s="79" t="s">
        <v>221</v>
      </c>
      <c r="B88" s="70" t="s">
        <v>219</v>
      </c>
      <c r="C88" s="17" t="s">
        <v>227</v>
      </c>
      <c r="D88" s="68">
        <v>2.5030000000000001</v>
      </c>
      <c r="F88" s="36">
        <f t="shared" si="1"/>
        <v>0</v>
      </c>
    </row>
    <row r="89" spans="1:6" x14ac:dyDescent="0.2">
      <c r="A89" s="79" t="s">
        <v>222</v>
      </c>
      <c r="B89" s="70" t="s">
        <v>217</v>
      </c>
      <c r="C89" s="17" t="s">
        <v>228</v>
      </c>
      <c r="D89" s="68">
        <v>1.0840000000000001</v>
      </c>
      <c r="F89" s="36">
        <f t="shared" si="1"/>
        <v>0</v>
      </c>
    </row>
    <row r="90" spans="1:6" x14ac:dyDescent="0.2">
      <c r="A90" s="79" t="s">
        <v>223</v>
      </c>
      <c r="B90" s="70" t="s">
        <v>217</v>
      </c>
      <c r="C90" s="17" t="s">
        <v>229</v>
      </c>
      <c r="D90" s="68">
        <v>1.26</v>
      </c>
      <c r="F90" s="36">
        <f t="shared" si="1"/>
        <v>0</v>
      </c>
    </row>
    <row r="91" spans="1:6" x14ac:dyDescent="0.2">
      <c r="A91" s="79" t="s">
        <v>224</v>
      </c>
      <c r="B91" s="70" t="s">
        <v>216</v>
      </c>
      <c r="C91" s="17" t="s">
        <v>230</v>
      </c>
      <c r="D91" s="68">
        <v>2.407</v>
      </c>
      <c r="F91" s="36">
        <f t="shared" si="1"/>
        <v>0</v>
      </c>
    </row>
    <row r="92" spans="1:6" x14ac:dyDescent="0.2">
      <c r="A92" s="79" t="s">
        <v>234</v>
      </c>
      <c r="B92" s="86" t="s">
        <v>231</v>
      </c>
      <c r="C92" s="17" t="s">
        <v>233</v>
      </c>
      <c r="D92" s="68">
        <v>0.68869999999999998</v>
      </c>
      <c r="F92" s="36">
        <f t="shared" si="1"/>
        <v>0</v>
      </c>
    </row>
    <row r="93" spans="1:6" x14ac:dyDescent="0.2">
      <c r="A93" s="79" t="s">
        <v>235</v>
      </c>
      <c r="B93" s="86" t="s">
        <v>232</v>
      </c>
      <c r="C93" s="17" t="s">
        <v>228</v>
      </c>
      <c r="D93" s="68">
        <v>1.0840000000000001</v>
      </c>
      <c r="F93" s="36">
        <f t="shared" si="1"/>
        <v>0</v>
      </c>
    </row>
    <row r="94" spans="1:6" ht="15.75" x14ac:dyDescent="0.2">
      <c r="A94" s="71">
        <v>13</v>
      </c>
      <c r="B94" s="72" t="s">
        <v>70</v>
      </c>
      <c r="C94" s="5"/>
      <c r="F94" s="36">
        <f t="shared" si="1"/>
        <v>0</v>
      </c>
    </row>
    <row r="95" spans="1:6" x14ac:dyDescent="0.2">
      <c r="A95" s="79" t="s">
        <v>205</v>
      </c>
      <c r="B95" s="80" t="s">
        <v>236</v>
      </c>
      <c r="C95" s="5" t="s">
        <v>242</v>
      </c>
      <c r="D95" s="68">
        <v>0.90300000000000002</v>
      </c>
      <c r="F95" s="36">
        <f t="shared" si="1"/>
        <v>0</v>
      </c>
    </row>
    <row r="96" spans="1:6" x14ac:dyDescent="0.2">
      <c r="A96" s="79" t="s">
        <v>456</v>
      </c>
      <c r="B96" s="86" t="s">
        <v>237</v>
      </c>
      <c r="C96" s="5" t="s">
        <v>243</v>
      </c>
      <c r="D96" s="68">
        <v>0.219</v>
      </c>
      <c r="F96" s="36">
        <f t="shared" si="1"/>
        <v>0</v>
      </c>
    </row>
    <row r="97" spans="1:6" x14ac:dyDescent="0.2">
      <c r="A97" s="79" t="s">
        <v>457</v>
      </c>
      <c r="B97" s="80" t="s">
        <v>238</v>
      </c>
      <c r="C97" s="68" t="s">
        <v>239</v>
      </c>
      <c r="D97" s="68">
        <v>0.64800000000000002</v>
      </c>
      <c r="F97" s="36">
        <f t="shared" si="1"/>
        <v>0</v>
      </c>
    </row>
    <row r="98" spans="1:6" x14ac:dyDescent="0.2">
      <c r="A98" s="79" t="s">
        <v>458</v>
      </c>
      <c r="B98" s="82" t="s">
        <v>240</v>
      </c>
      <c r="C98" s="68" t="s">
        <v>239</v>
      </c>
      <c r="D98" s="68">
        <v>0.64800000000000002</v>
      </c>
      <c r="F98" s="36">
        <f t="shared" si="1"/>
        <v>0</v>
      </c>
    </row>
    <row r="99" spans="1:6" x14ac:dyDescent="0.2">
      <c r="A99" s="79" t="s">
        <v>459</v>
      </c>
      <c r="B99" s="82" t="s">
        <v>241</v>
      </c>
      <c r="C99" s="68" t="s">
        <v>92</v>
      </c>
      <c r="D99" s="68">
        <v>1</v>
      </c>
      <c r="F99" s="36">
        <f t="shared" si="1"/>
        <v>0</v>
      </c>
    </row>
    <row r="100" spans="1:6" x14ac:dyDescent="0.2">
      <c r="A100" s="79" t="s">
        <v>460</v>
      </c>
      <c r="B100" s="80" t="s">
        <v>244</v>
      </c>
      <c r="C100" s="5" t="s">
        <v>245</v>
      </c>
      <c r="D100" s="68">
        <v>0.17499999999999999</v>
      </c>
      <c r="F100" s="36">
        <f t="shared" si="1"/>
        <v>0</v>
      </c>
    </row>
    <row r="101" spans="1:6" ht="15.75" x14ac:dyDescent="0.2">
      <c r="A101" s="71">
        <v>14</v>
      </c>
      <c r="B101" s="72" t="s">
        <v>71</v>
      </c>
      <c r="C101" s="5"/>
      <c r="D101" s="67"/>
      <c r="F101" s="36">
        <f t="shared" si="1"/>
        <v>0</v>
      </c>
    </row>
    <row r="102" spans="1:6" x14ac:dyDescent="0.2">
      <c r="A102" s="79" t="s">
        <v>206</v>
      </c>
      <c r="B102" s="70" t="s">
        <v>253</v>
      </c>
      <c r="C102" s="17" t="s">
        <v>256</v>
      </c>
      <c r="D102" s="68">
        <v>15.12</v>
      </c>
      <c r="F102" s="36">
        <f t="shared" si="1"/>
        <v>0</v>
      </c>
    </row>
    <row r="103" spans="1:6" x14ac:dyDescent="0.2">
      <c r="A103" s="79" t="s">
        <v>259</v>
      </c>
      <c r="B103" s="70" t="s">
        <v>254</v>
      </c>
      <c r="C103" s="17" t="s">
        <v>257</v>
      </c>
      <c r="D103" s="68">
        <v>21.945</v>
      </c>
      <c r="F103" s="36">
        <f t="shared" si="1"/>
        <v>0</v>
      </c>
    </row>
    <row r="104" spans="1:6" x14ac:dyDescent="0.2">
      <c r="A104" s="79" t="s">
        <v>260</v>
      </c>
      <c r="B104" s="92" t="s">
        <v>255</v>
      </c>
      <c r="C104" s="17" t="s">
        <v>258</v>
      </c>
      <c r="D104" s="68">
        <v>22.44</v>
      </c>
      <c r="F104" s="36">
        <f t="shared" si="1"/>
        <v>0</v>
      </c>
    </row>
    <row r="105" spans="1:6" x14ac:dyDescent="0.2">
      <c r="A105" s="79" t="s">
        <v>261</v>
      </c>
      <c r="B105" s="80" t="s">
        <v>246</v>
      </c>
      <c r="C105" s="5" t="s">
        <v>247</v>
      </c>
      <c r="D105" s="98">
        <v>44.16</v>
      </c>
      <c r="E105" s="89"/>
      <c r="F105" s="99">
        <f t="shared" si="1"/>
        <v>0</v>
      </c>
    </row>
    <row r="106" spans="1:6" x14ac:dyDescent="0.2">
      <c r="A106" s="79" t="s">
        <v>262</v>
      </c>
      <c r="B106" s="80" t="s">
        <v>246</v>
      </c>
      <c r="C106" s="5" t="s">
        <v>252</v>
      </c>
      <c r="D106" s="98">
        <v>50.4</v>
      </c>
      <c r="E106" s="89"/>
      <c r="F106" s="99">
        <f t="shared" si="1"/>
        <v>0</v>
      </c>
    </row>
    <row r="107" spans="1:6" x14ac:dyDescent="0.2">
      <c r="A107" s="79" t="s">
        <v>263</v>
      </c>
      <c r="B107" s="80" t="s">
        <v>442</v>
      </c>
      <c r="C107" s="5" t="s">
        <v>445</v>
      </c>
      <c r="D107" s="98">
        <v>36.42</v>
      </c>
      <c r="E107" s="89"/>
      <c r="F107" s="99">
        <f t="shared" si="1"/>
        <v>0</v>
      </c>
    </row>
    <row r="108" spans="1:6" x14ac:dyDescent="0.2">
      <c r="A108" s="79" t="s">
        <v>264</v>
      </c>
      <c r="B108" s="80" t="s">
        <v>442</v>
      </c>
      <c r="C108" s="5" t="s">
        <v>446</v>
      </c>
      <c r="D108" s="98">
        <v>35.645000000000003</v>
      </c>
      <c r="E108" s="89"/>
      <c r="F108" s="99">
        <f t="shared" si="1"/>
        <v>0</v>
      </c>
    </row>
    <row r="109" spans="1:6" x14ac:dyDescent="0.2">
      <c r="A109" s="79" t="s">
        <v>265</v>
      </c>
      <c r="B109" s="80" t="s">
        <v>248</v>
      </c>
      <c r="C109" s="5" t="s">
        <v>249</v>
      </c>
      <c r="D109" s="98">
        <v>116.85</v>
      </c>
      <c r="E109" s="89"/>
      <c r="F109" s="99">
        <f t="shared" si="1"/>
        <v>0</v>
      </c>
    </row>
    <row r="110" spans="1:6" x14ac:dyDescent="0.2">
      <c r="A110" s="79" t="s">
        <v>276</v>
      </c>
      <c r="B110" s="80" t="s">
        <v>248</v>
      </c>
      <c r="C110" s="5" t="s">
        <v>250</v>
      </c>
      <c r="D110" s="98">
        <v>239.85</v>
      </c>
      <c r="E110" s="89"/>
      <c r="F110" s="99">
        <f t="shared" si="1"/>
        <v>0</v>
      </c>
    </row>
    <row r="111" spans="1:6" x14ac:dyDescent="0.2">
      <c r="A111" s="79" t="s">
        <v>279</v>
      </c>
      <c r="B111" s="80" t="s">
        <v>248</v>
      </c>
      <c r="C111" s="5" t="s">
        <v>251</v>
      </c>
      <c r="D111" s="98">
        <v>15.006</v>
      </c>
      <c r="E111" s="89"/>
      <c r="F111" s="99">
        <f t="shared" si="1"/>
        <v>0</v>
      </c>
    </row>
    <row r="112" spans="1:6" x14ac:dyDescent="0.2">
      <c r="A112" s="79" t="s">
        <v>443</v>
      </c>
      <c r="B112" s="86" t="s">
        <v>275</v>
      </c>
      <c r="C112" s="5" t="s">
        <v>332</v>
      </c>
      <c r="D112" s="68">
        <v>21.879000000000001</v>
      </c>
      <c r="F112" s="36">
        <f t="shared" si="1"/>
        <v>0</v>
      </c>
    </row>
    <row r="113" spans="1:6" x14ac:dyDescent="0.2">
      <c r="A113" s="79" t="s">
        <v>444</v>
      </c>
      <c r="B113" s="86" t="s">
        <v>476</v>
      </c>
      <c r="C113" s="5" t="s">
        <v>252</v>
      </c>
      <c r="D113" s="68">
        <v>57.96</v>
      </c>
      <c r="F113" s="36">
        <f t="shared" si="1"/>
        <v>0</v>
      </c>
    </row>
    <row r="114" spans="1:6" x14ac:dyDescent="0.2">
      <c r="A114" s="79" t="s">
        <v>490</v>
      </c>
      <c r="B114" s="86" t="s">
        <v>482</v>
      </c>
      <c r="C114" s="5" t="s">
        <v>477</v>
      </c>
      <c r="D114" s="68">
        <v>56.58</v>
      </c>
      <c r="F114" s="36">
        <f t="shared" si="1"/>
        <v>0</v>
      </c>
    </row>
    <row r="115" spans="1:6" x14ac:dyDescent="0.2">
      <c r="A115" s="79" t="s">
        <v>491</v>
      </c>
      <c r="B115" s="86" t="s">
        <v>478</v>
      </c>
      <c r="C115" s="5" t="s">
        <v>479</v>
      </c>
      <c r="D115" s="68">
        <v>31</v>
      </c>
      <c r="F115" s="36">
        <f t="shared" si="1"/>
        <v>0</v>
      </c>
    </row>
    <row r="116" spans="1:6" x14ac:dyDescent="0.2">
      <c r="A116" s="79" t="s">
        <v>492</v>
      </c>
      <c r="B116" s="86" t="s">
        <v>483</v>
      </c>
      <c r="C116" s="5" t="s">
        <v>480</v>
      </c>
      <c r="D116" s="68">
        <v>30.26</v>
      </c>
      <c r="F116" s="36">
        <f t="shared" si="1"/>
        <v>0</v>
      </c>
    </row>
    <row r="117" spans="1:6" x14ac:dyDescent="0.2">
      <c r="A117" s="79" t="s">
        <v>493</v>
      </c>
      <c r="B117" s="86" t="s">
        <v>481</v>
      </c>
      <c r="C117" s="5" t="s">
        <v>256</v>
      </c>
      <c r="D117" s="68">
        <v>15.12</v>
      </c>
      <c r="F117" s="36">
        <f t="shared" si="1"/>
        <v>0</v>
      </c>
    </row>
    <row r="118" spans="1:6" x14ac:dyDescent="0.2">
      <c r="A118" s="79" t="s">
        <v>494</v>
      </c>
      <c r="B118" s="86" t="s">
        <v>484</v>
      </c>
      <c r="C118" s="5" t="s">
        <v>485</v>
      </c>
      <c r="D118" s="68">
        <v>14.65</v>
      </c>
      <c r="F118" s="36">
        <f t="shared" si="1"/>
        <v>0</v>
      </c>
    </row>
    <row r="119" spans="1:6" x14ac:dyDescent="0.2">
      <c r="A119" s="79" t="s">
        <v>495</v>
      </c>
      <c r="B119" s="86" t="s">
        <v>486</v>
      </c>
      <c r="C119" s="5" t="s">
        <v>488</v>
      </c>
      <c r="D119" s="68">
        <v>0.05</v>
      </c>
      <c r="F119" s="36">
        <f t="shared" si="1"/>
        <v>0</v>
      </c>
    </row>
    <row r="120" spans="1:6" x14ac:dyDescent="0.2">
      <c r="A120" s="79" t="s">
        <v>496</v>
      </c>
      <c r="B120" s="86" t="s">
        <v>487</v>
      </c>
      <c r="C120" s="5" t="s">
        <v>489</v>
      </c>
      <c r="D120" s="68">
        <v>1E-3</v>
      </c>
      <c r="F120" s="36">
        <f t="shared" si="1"/>
        <v>0</v>
      </c>
    </row>
    <row r="121" spans="1:6" x14ac:dyDescent="0.2">
      <c r="A121" s="79" t="s">
        <v>497</v>
      </c>
      <c r="B121" s="86" t="s">
        <v>277</v>
      </c>
      <c r="C121" s="5" t="s">
        <v>278</v>
      </c>
      <c r="D121" s="68">
        <v>1.1040000000000001</v>
      </c>
      <c r="F121" s="36">
        <f t="shared" si="1"/>
        <v>0</v>
      </c>
    </row>
    <row r="122" spans="1:6" ht="15.75" x14ac:dyDescent="0.2">
      <c r="A122" s="71">
        <v>15</v>
      </c>
      <c r="B122" s="72" t="s">
        <v>73</v>
      </c>
      <c r="C122" s="5"/>
      <c r="D122" s="67"/>
      <c r="F122" s="36">
        <f t="shared" si="1"/>
        <v>0</v>
      </c>
    </row>
    <row r="123" spans="1:6" x14ac:dyDescent="0.2">
      <c r="A123" s="79" t="s">
        <v>207</v>
      </c>
      <c r="B123" s="86" t="s">
        <v>266</v>
      </c>
      <c r="C123" s="5" t="s">
        <v>267</v>
      </c>
      <c r="D123" s="68">
        <v>0.69</v>
      </c>
      <c r="F123" s="36">
        <f t="shared" si="1"/>
        <v>0</v>
      </c>
    </row>
    <row r="124" spans="1:6" x14ac:dyDescent="0.2">
      <c r="A124" s="79" t="s">
        <v>285</v>
      </c>
      <c r="B124" s="86" t="s">
        <v>266</v>
      </c>
      <c r="C124" s="5" t="s">
        <v>268</v>
      </c>
      <c r="D124" s="68">
        <v>0.95799999999999996</v>
      </c>
      <c r="F124" s="36">
        <f t="shared" si="1"/>
        <v>0</v>
      </c>
    </row>
    <row r="125" spans="1:6" x14ac:dyDescent="0.2">
      <c r="A125" s="79" t="s">
        <v>286</v>
      </c>
      <c r="B125" s="86" t="s">
        <v>266</v>
      </c>
      <c r="C125" s="5" t="s">
        <v>269</v>
      </c>
      <c r="D125" s="68">
        <v>1.1359999999999999</v>
      </c>
      <c r="F125" s="36">
        <f t="shared" si="1"/>
        <v>0</v>
      </c>
    </row>
    <row r="126" spans="1:6" x14ac:dyDescent="0.2">
      <c r="A126" s="79" t="s">
        <v>287</v>
      </c>
      <c r="B126" s="86" t="s">
        <v>266</v>
      </c>
      <c r="C126" s="5" t="s">
        <v>270</v>
      </c>
      <c r="D126" s="68">
        <v>1.403</v>
      </c>
      <c r="E126" s="89"/>
      <c r="F126" s="36">
        <f t="shared" si="1"/>
        <v>0</v>
      </c>
    </row>
    <row r="127" spans="1:6" x14ac:dyDescent="0.2">
      <c r="A127" s="79" t="s">
        <v>288</v>
      </c>
      <c r="B127" s="86" t="s">
        <v>266</v>
      </c>
      <c r="C127" s="5" t="s">
        <v>271</v>
      </c>
      <c r="D127" s="68">
        <v>0.83699999999999997</v>
      </c>
      <c r="F127" s="36">
        <f t="shared" si="1"/>
        <v>0</v>
      </c>
    </row>
    <row r="128" spans="1:6" x14ac:dyDescent="0.2">
      <c r="A128" s="79" t="s">
        <v>289</v>
      </c>
      <c r="B128" s="86" t="s">
        <v>266</v>
      </c>
      <c r="C128" s="5" t="s">
        <v>272</v>
      </c>
      <c r="D128" s="68">
        <v>1.161</v>
      </c>
      <c r="F128" s="36">
        <f t="shared" si="1"/>
        <v>0</v>
      </c>
    </row>
    <row r="129" spans="1:6" x14ac:dyDescent="0.2">
      <c r="A129" s="79" t="s">
        <v>290</v>
      </c>
      <c r="B129" s="86" t="s">
        <v>266</v>
      </c>
      <c r="C129" s="5" t="s">
        <v>273</v>
      </c>
      <c r="D129" s="68">
        <v>1.377</v>
      </c>
      <c r="F129" s="36">
        <f t="shared" si="1"/>
        <v>0</v>
      </c>
    </row>
    <row r="130" spans="1:6" x14ac:dyDescent="0.2">
      <c r="A130" s="79" t="s">
        <v>291</v>
      </c>
      <c r="B130" s="86" t="s">
        <v>266</v>
      </c>
      <c r="C130" s="5" t="s">
        <v>274</v>
      </c>
      <c r="D130" s="68">
        <v>1.7010000000000001</v>
      </c>
      <c r="F130" s="36">
        <f t="shared" si="1"/>
        <v>0</v>
      </c>
    </row>
    <row r="131" spans="1:6" x14ac:dyDescent="0.2">
      <c r="A131" s="79" t="s">
        <v>292</v>
      </c>
      <c r="B131" s="86" t="s">
        <v>280</v>
      </c>
      <c r="C131" s="5" t="s">
        <v>281</v>
      </c>
      <c r="D131" s="68">
        <v>0.80500000000000005</v>
      </c>
      <c r="F131" s="36">
        <f t="shared" si="1"/>
        <v>0</v>
      </c>
    </row>
    <row r="132" spans="1:6" x14ac:dyDescent="0.2">
      <c r="A132" s="79" t="s">
        <v>293</v>
      </c>
      <c r="B132" s="86" t="s">
        <v>283</v>
      </c>
      <c r="C132" s="5" t="s">
        <v>284</v>
      </c>
      <c r="D132" s="68">
        <v>1.61</v>
      </c>
      <c r="F132" s="36">
        <f t="shared" si="1"/>
        <v>0</v>
      </c>
    </row>
    <row r="133" spans="1:6" x14ac:dyDescent="0.2">
      <c r="A133" s="79" t="s">
        <v>294</v>
      </c>
      <c r="B133" s="86" t="s">
        <v>280</v>
      </c>
      <c r="C133" s="5" t="s">
        <v>282</v>
      </c>
      <c r="D133" s="67">
        <v>2.1469999999999998</v>
      </c>
      <c r="F133" s="36">
        <f t="shared" si="1"/>
        <v>0</v>
      </c>
    </row>
    <row r="134" spans="1:6" ht="15.75" x14ac:dyDescent="0.2">
      <c r="A134" s="71">
        <v>16</v>
      </c>
      <c r="B134" s="72" t="s">
        <v>74</v>
      </c>
      <c r="C134" s="5"/>
      <c r="D134" s="67"/>
      <c r="F134" s="36">
        <f t="shared" si="1"/>
        <v>0</v>
      </c>
    </row>
    <row r="135" spans="1:6" x14ac:dyDescent="0.2">
      <c r="A135" s="79" t="s">
        <v>208</v>
      </c>
      <c r="B135" s="86" t="s">
        <v>299</v>
      </c>
      <c r="C135" s="5" t="s">
        <v>305</v>
      </c>
      <c r="D135" s="67">
        <v>0.4</v>
      </c>
      <c r="F135" s="36">
        <f t="shared" si="1"/>
        <v>0</v>
      </c>
    </row>
    <row r="136" spans="1:6" x14ac:dyDescent="0.2">
      <c r="A136" s="79" t="s">
        <v>314</v>
      </c>
      <c r="B136" s="90" t="s">
        <v>295</v>
      </c>
      <c r="C136" s="5" t="s">
        <v>306</v>
      </c>
      <c r="D136" s="67">
        <v>0.16</v>
      </c>
      <c r="F136" s="36">
        <f t="shared" si="1"/>
        <v>0</v>
      </c>
    </row>
    <row r="137" spans="1:6" x14ac:dyDescent="0.2">
      <c r="A137" s="79" t="s">
        <v>315</v>
      </c>
      <c r="B137" s="90" t="s">
        <v>296</v>
      </c>
      <c r="C137" s="5" t="s">
        <v>307</v>
      </c>
      <c r="D137" s="67">
        <v>0.22500000000000001</v>
      </c>
      <c r="F137" s="36">
        <f t="shared" si="1"/>
        <v>0</v>
      </c>
    </row>
    <row r="138" spans="1:6" x14ac:dyDescent="0.2">
      <c r="A138" s="79" t="s">
        <v>316</v>
      </c>
      <c r="B138" s="90" t="s">
        <v>302</v>
      </c>
      <c r="C138" s="5" t="s">
        <v>312</v>
      </c>
      <c r="D138" s="67">
        <v>0.3</v>
      </c>
      <c r="F138" s="36">
        <f t="shared" si="1"/>
        <v>0</v>
      </c>
    </row>
    <row r="139" spans="1:6" x14ac:dyDescent="0.2">
      <c r="A139" s="79" t="s">
        <v>317</v>
      </c>
      <c r="B139" s="90" t="s">
        <v>323</v>
      </c>
      <c r="C139" s="5" t="s">
        <v>326</v>
      </c>
      <c r="D139" s="67">
        <v>0.44800000000000001</v>
      </c>
      <c r="F139" s="36">
        <f t="shared" si="1"/>
        <v>0</v>
      </c>
    </row>
    <row r="140" spans="1:6" x14ac:dyDescent="0.2">
      <c r="A140" s="79" t="s">
        <v>318</v>
      </c>
      <c r="B140" s="90" t="s">
        <v>324</v>
      </c>
      <c r="C140" s="5" t="s">
        <v>327</v>
      </c>
      <c r="D140" s="67">
        <v>1.1200000000000001</v>
      </c>
      <c r="F140" s="36">
        <f t="shared" si="1"/>
        <v>0</v>
      </c>
    </row>
    <row r="141" spans="1:6" x14ac:dyDescent="0.2">
      <c r="A141" s="79" t="s">
        <v>319</v>
      </c>
      <c r="B141" s="90" t="s">
        <v>325</v>
      </c>
      <c r="C141" s="5" t="s">
        <v>328</v>
      </c>
      <c r="D141" s="67">
        <v>1.3440000000000001</v>
      </c>
      <c r="F141" s="36">
        <f t="shared" si="1"/>
        <v>0</v>
      </c>
    </row>
    <row r="142" spans="1:6" x14ac:dyDescent="0.2">
      <c r="A142" s="79" t="s">
        <v>320</v>
      </c>
      <c r="B142" s="90" t="s">
        <v>300</v>
      </c>
      <c r="C142" s="5" t="s">
        <v>308</v>
      </c>
      <c r="D142" s="67">
        <v>0.4</v>
      </c>
      <c r="F142" s="36">
        <f t="shared" si="1"/>
        <v>0</v>
      </c>
    </row>
    <row r="143" spans="1:6" x14ac:dyDescent="0.2">
      <c r="A143" s="79" t="s">
        <v>321</v>
      </c>
      <c r="B143" s="90" t="s">
        <v>301</v>
      </c>
      <c r="C143" s="5" t="s">
        <v>309</v>
      </c>
      <c r="D143" s="67">
        <v>0.76800000000000002</v>
      </c>
      <c r="F143" s="36">
        <f t="shared" si="1"/>
        <v>0</v>
      </c>
    </row>
    <row r="144" spans="1:6" x14ac:dyDescent="0.2">
      <c r="A144" s="79" t="s">
        <v>322</v>
      </c>
      <c r="B144" s="90" t="s">
        <v>297</v>
      </c>
      <c r="C144" s="5" t="s">
        <v>310</v>
      </c>
      <c r="D144" s="67">
        <v>1.6</v>
      </c>
      <c r="F144" s="36">
        <f t="shared" si="1"/>
        <v>0</v>
      </c>
    </row>
    <row r="145" spans="1:6" x14ac:dyDescent="0.2">
      <c r="A145" s="79" t="s">
        <v>329</v>
      </c>
      <c r="B145" s="90" t="s">
        <v>298</v>
      </c>
      <c r="C145" s="5" t="s">
        <v>311</v>
      </c>
      <c r="D145" s="67">
        <v>7.2</v>
      </c>
      <c r="F145" s="36">
        <f t="shared" ref="F145:F207" si="2">E145*D145</f>
        <v>0</v>
      </c>
    </row>
    <row r="146" spans="1:6" x14ac:dyDescent="0.2">
      <c r="A146" s="79" t="s">
        <v>330</v>
      </c>
      <c r="B146" s="90" t="s">
        <v>303</v>
      </c>
      <c r="C146" s="5" t="s">
        <v>78</v>
      </c>
      <c r="D146" s="67">
        <v>0.36</v>
      </c>
      <c r="F146" s="36">
        <f t="shared" si="2"/>
        <v>0</v>
      </c>
    </row>
    <row r="147" spans="1:6" x14ac:dyDescent="0.2">
      <c r="A147" s="79" t="s">
        <v>331</v>
      </c>
      <c r="B147" s="90" t="s">
        <v>473</v>
      </c>
      <c r="C147" s="5" t="s">
        <v>474</v>
      </c>
      <c r="D147" s="67">
        <v>0.14000000000000001</v>
      </c>
      <c r="F147" s="36">
        <f t="shared" si="2"/>
        <v>0</v>
      </c>
    </row>
    <row r="148" spans="1:6" x14ac:dyDescent="0.2">
      <c r="A148" s="79" t="s">
        <v>475</v>
      </c>
      <c r="B148" s="90" t="s">
        <v>304</v>
      </c>
      <c r="C148" s="5" t="s">
        <v>313</v>
      </c>
      <c r="D148" s="67">
        <v>0.32</v>
      </c>
      <c r="F148" s="36">
        <f t="shared" si="2"/>
        <v>0</v>
      </c>
    </row>
    <row r="149" spans="1:6" x14ac:dyDescent="0.2">
      <c r="A149" s="79" t="s">
        <v>514</v>
      </c>
      <c r="B149" s="90" t="s">
        <v>498</v>
      </c>
      <c r="C149" s="5" t="s">
        <v>499</v>
      </c>
      <c r="D149" s="67">
        <f>0.5*0.5*1</f>
        <v>0.25</v>
      </c>
      <c r="F149" s="36">
        <f t="shared" si="2"/>
        <v>0</v>
      </c>
    </row>
    <row r="150" spans="1:6" x14ac:dyDescent="0.2">
      <c r="A150" s="79" t="s">
        <v>515</v>
      </c>
      <c r="B150" s="90" t="s">
        <v>500</v>
      </c>
      <c r="C150" s="5" t="s">
        <v>501</v>
      </c>
      <c r="D150" s="67">
        <f>0.5*0.5*1</f>
        <v>0.25</v>
      </c>
      <c r="F150" s="36">
        <f t="shared" si="2"/>
        <v>0</v>
      </c>
    </row>
    <row r="151" spans="1:6" x14ac:dyDescent="0.2">
      <c r="A151" s="79" t="s">
        <v>516</v>
      </c>
      <c r="B151" s="90" t="s">
        <v>502</v>
      </c>
      <c r="C151" s="5" t="s">
        <v>503</v>
      </c>
      <c r="D151" s="67">
        <f>0.5*0.5*1</f>
        <v>0.25</v>
      </c>
      <c r="F151" s="36">
        <f t="shared" si="2"/>
        <v>0</v>
      </c>
    </row>
    <row r="152" spans="1:6" x14ac:dyDescent="0.2">
      <c r="A152" s="79" t="s">
        <v>517</v>
      </c>
      <c r="B152" s="90" t="s">
        <v>504</v>
      </c>
      <c r="C152" s="5" t="s">
        <v>505</v>
      </c>
      <c r="D152" s="67">
        <f>1.7*0.51*0.86</f>
        <v>0.74561999999999995</v>
      </c>
      <c r="F152" s="36">
        <f t="shared" si="2"/>
        <v>0</v>
      </c>
    </row>
    <row r="153" spans="1:6" x14ac:dyDescent="0.2">
      <c r="A153" s="79" t="s">
        <v>518</v>
      </c>
      <c r="B153" s="90" t="s">
        <v>506</v>
      </c>
      <c r="C153" s="5" t="s">
        <v>507</v>
      </c>
      <c r="D153" s="67">
        <f>0.42*0.51*0.85</f>
        <v>0.18207000000000001</v>
      </c>
      <c r="F153" s="36">
        <f t="shared" si="2"/>
        <v>0</v>
      </c>
    </row>
    <row r="154" spans="1:6" x14ac:dyDescent="0.2">
      <c r="A154" s="79" t="s">
        <v>519</v>
      </c>
      <c r="B154" s="90" t="s">
        <v>508</v>
      </c>
      <c r="C154" s="5" t="s">
        <v>509</v>
      </c>
      <c r="D154" s="67">
        <f>0.38*0.55*1.05</f>
        <v>0.21945000000000003</v>
      </c>
      <c r="F154" s="36">
        <f t="shared" si="2"/>
        <v>0</v>
      </c>
    </row>
    <row r="155" spans="1:6" x14ac:dyDescent="0.2">
      <c r="A155" s="79" t="s">
        <v>520</v>
      </c>
      <c r="B155" s="90" t="s">
        <v>510</v>
      </c>
      <c r="C155" s="5" t="s">
        <v>511</v>
      </c>
      <c r="D155" s="67">
        <f>0.65*0.55*1.05</f>
        <v>0.37537500000000007</v>
      </c>
      <c r="F155" s="36">
        <f t="shared" si="2"/>
        <v>0</v>
      </c>
    </row>
    <row r="156" spans="1:6" x14ac:dyDescent="0.2">
      <c r="A156" s="79" t="s">
        <v>521</v>
      </c>
      <c r="B156" s="90" t="s">
        <v>512</v>
      </c>
      <c r="C156" s="5" t="s">
        <v>245</v>
      </c>
      <c r="D156" s="67">
        <f>0.5*0.5*0.7</f>
        <v>0.17499999999999999</v>
      </c>
      <c r="F156" s="36">
        <f t="shared" si="2"/>
        <v>0</v>
      </c>
    </row>
    <row r="157" spans="1:6" x14ac:dyDescent="0.2">
      <c r="A157" s="79" t="s">
        <v>522</v>
      </c>
      <c r="B157" s="90" t="s">
        <v>513</v>
      </c>
      <c r="C157" s="5" t="s">
        <v>507</v>
      </c>
      <c r="D157" s="67">
        <f>0.42*0.51*0.85</f>
        <v>0.18207000000000001</v>
      </c>
      <c r="F157" s="36">
        <f t="shared" si="2"/>
        <v>0</v>
      </c>
    </row>
    <row r="158" spans="1:6" ht="15.75" x14ac:dyDescent="0.2">
      <c r="A158" s="71">
        <v>17</v>
      </c>
      <c r="B158" s="72" t="s">
        <v>75</v>
      </c>
      <c r="C158" s="5"/>
      <c r="D158" s="67"/>
      <c r="F158" s="36">
        <f t="shared" si="2"/>
        <v>0</v>
      </c>
    </row>
    <row r="159" spans="1:6" x14ac:dyDescent="0.2">
      <c r="A159" s="79" t="s">
        <v>209</v>
      </c>
      <c r="B159" s="90" t="s">
        <v>333</v>
      </c>
      <c r="C159" s="17" t="s">
        <v>335</v>
      </c>
      <c r="D159" s="67">
        <v>0.187</v>
      </c>
      <c r="F159" s="36">
        <f t="shared" si="2"/>
        <v>0</v>
      </c>
    </row>
    <row r="160" spans="1:6" x14ac:dyDescent="0.2">
      <c r="A160" s="79" t="s">
        <v>383</v>
      </c>
      <c r="B160" s="90" t="s">
        <v>333</v>
      </c>
      <c r="C160" s="5" t="s">
        <v>336</v>
      </c>
      <c r="D160" s="67">
        <v>0.56799999999999995</v>
      </c>
      <c r="F160" s="36">
        <f t="shared" si="2"/>
        <v>0</v>
      </c>
    </row>
    <row r="161" spans="1:6" x14ac:dyDescent="0.2">
      <c r="A161" s="79" t="s">
        <v>384</v>
      </c>
      <c r="B161" s="90" t="s">
        <v>333</v>
      </c>
      <c r="C161" s="5" t="s">
        <v>334</v>
      </c>
      <c r="D161" s="67">
        <v>1.129</v>
      </c>
      <c r="F161" s="36">
        <f t="shared" si="2"/>
        <v>0</v>
      </c>
    </row>
    <row r="162" spans="1:6" x14ac:dyDescent="0.2">
      <c r="A162" s="79" t="s">
        <v>385</v>
      </c>
      <c r="B162" s="90" t="s">
        <v>333</v>
      </c>
      <c r="C162" s="5" t="s">
        <v>372</v>
      </c>
      <c r="D162" s="67">
        <v>0.86799999999999999</v>
      </c>
      <c r="F162" s="36">
        <f t="shared" si="2"/>
        <v>0</v>
      </c>
    </row>
    <row r="163" spans="1:6" x14ac:dyDescent="0.2">
      <c r="A163" s="79" t="s">
        <v>386</v>
      </c>
      <c r="B163" s="90" t="s">
        <v>333</v>
      </c>
      <c r="C163" s="5" t="s">
        <v>337</v>
      </c>
      <c r="D163" s="67">
        <v>1.327</v>
      </c>
      <c r="F163" s="36">
        <f t="shared" si="2"/>
        <v>0</v>
      </c>
    </row>
    <row r="164" spans="1:6" x14ac:dyDescent="0.2">
      <c r="A164" s="79" t="s">
        <v>387</v>
      </c>
      <c r="B164" s="90" t="s">
        <v>333</v>
      </c>
      <c r="C164" s="5" t="s">
        <v>373</v>
      </c>
      <c r="D164" s="67">
        <v>0.94099999999999995</v>
      </c>
      <c r="F164" s="36">
        <f t="shared" si="2"/>
        <v>0</v>
      </c>
    </row>
    <row r="165" spans="1:6" x14ac:dyDescent="0.2">
      <c r="A165" s="79" t="s">
        <v>388</v>
      </c>
      <c r="B165" s="90" t="s">
        <v>350</v>
      </c>
      <c r="C165" s="5" t="s">
        <v>338</v>
      </c>
      <c r="D165" s="67">
        <v>2.1680000000000001</v>
      </c>
      <c r="F165" s="36">
        <f t="shared" si="2"/>
        <v>0</v>
      </c>
    </row>
    <row r="166" spans="1:6" x14ac:dyDescent="0.2">
      <c r="A166" s="79" t="s">
        <v>389</v>
      </c>
      <c r="B166" s="90" t="s">
        <v>351</v>
      </c>
      <c r="C166" s="5" t="s">
        <v>348</v>
      </c>
      <c r="D166" s="67">
        <v>0.96</v>
      </c>
      <c r="F166" s="36">
        <f t="shared" si="2"/>
        <v>0</v>
      </c>
    </row>
    <row r="167" spans="1:6" x14ac:dyDescent="0.2">
      <c r="A167" s="79" t="s">
        <v>390</v>
      </c>
      <c r="B167" s="90" t="s">
        <v>343</v>
      </c>
      <c r="C167" s="5" t="s">
        <v>339</v>
      </c>
      <c r="D167" s="67">
        <v>0.48</v>
      </c>
      <c r="F167" s="36">
        <f t="shared" si="2"/>
        <v>0</v>
      </c>
    </row>
    <row r="168" spans="1:6" x14ac:dyDescent="0.2">
      <c r="A168" s="79" t="s">
        <v>391</v>
      </c>
      <c r="B168" s="90" t="s">
        <v>342</v>
      </c>
      <c r="C168" s="5" t="s">
        <v>355</v>
      </c>
      <c r="D168" s="67">
        <v>1.08</v>
      </c>
      <c r="F168" s="36">
        <f t="shared" si="2"/>
        <v>0</v>
      </c>
    </row>
    <row r="169" spans="1:6" x14ac:dyDescent="0.2">
      <c r="A169" s="79" t="s">
        <v>392</v>
      </c>
      <c r="B169" s="90" t="s">
        <v>344</v>
      </c>
      <c r="C169" s="5" t="s">
        <v>340</v>
      </c>
      <c r="D169" s="67">
        <v>0.96</v>
      </c>
      <c r="F169" s="36">
        <f t="shared" si="2"/>
        <v>0</v>
      </c>
    </row>
    <row r="170" spans="1:6" x14ac:dyDescent="0.2">
      <c r="A170" s="79" t="s">
        <v>393</v>
      </c>
      <c r="B170" s="90" t="s">
        <v>345</v>
      </c>
      <c r="C170" s="17" t="s">
        <v>346</v>
      </c>
      <c r="D170" s="67">
        <v>0.192</v>
      </c>
      <c r="F170" s="36">
        <f t="shared" si="2"/>
        <v>0</v>
      </c>
    </row>
    <row r="171" spans="1:6" x14ac:dyDescent="0.2">
      <c r="A171" s="79" t="s">
        <v>394</v>
      </c>
      <c r="B171" s="90" t="s">
        <v>347</v>
      </c>
      <c r="C171" s="5" t="s">
        <v>341</v>
      </c>
      <c r="D171" s="67">
        <v>0.27</v>
      </c>
      <c r="F171" s="36">
        <f t="shared" si="2"/>
        <v>0</v>
      </c>
    </row>
    <row r="172" spans="1:6" x14ac:dyDescent="0.2">
      <c r="A172" s="79" t="s">
        <v>395</v>
      </c>
      <c r="B172" s="90" t="s">
        <v>347</v>
      </c>
      <c r="C172" s="5" t="s">
        <v>374</v>
      </c>
      <c r="D172" s="67">
        <v>0.36</v>
      </c>
      <c r="F172" s="36">
        <f t="shared" si="2"/>
        <v>0</v>
      </c>
    </row>
    <row r="173" spans="1:6" x14ac:dyDescent="0.2">
      <c r="A173" s="79" t="s">
        <v>396</v>
      </c>
      <c r="B173" s="90" t="s">
        <v>347</v>
      </c>
      <c r="C173" s="5" t="s">
        <v>348</v>
      </c>
      <c r="D173" s="67">
        <v>0.96</v>
      </c>
      <c r="F173" s="36">
        <f t="shared" si="2"/>
        <v>0</v>
      </c>
    </row>
    <row r="174" spans="1:6" x14ac:dyDescent="0.2">
      <c r="A174" s="79" t="s">
        <v>397</v>
      </c>
      <c r="B174" s="90" t="s">
        <v>347</v>
      </c>
      <c r="C174" s="5" t="s">
        <v>349</v>
      </c>
      <c r="D174" s="67">
        <v>1.2</v>
      </c>
      <c r="F174" s="36">
        <f t="shared" si="2"/>
        <v>0</v>
      </c>
    </row>
    <row r="175" spans="1:6" x14ac:dyDescent="0.2">
      <c r="A175" s="79" t="s">
        <v>398</v>
      </c>
      <c r="B175" s="90" t="s">
        <v>352</v>
      </c>
      <c r="C175" s="5" t="s">
        <v>353</v>
      </c>
      <c r="D175" s="67">
        <v>0.33800000000000002</v>
      </c>
      <c r="F175" s="36">
        <f t="shared" si="2"/>
        <v>0</v>
      </c>
    </row>
    <row r="176" spans="1:6" x14ac:dyDescent="0.2">
      <c r="A176" s="79" t="s">
        <v>399</v>
      </c>
      <c r="B176" s="90" t="s">
        <v>352</v>
      </c>
      <c r="C176" s="5" t="s">
        <v>348</v>
      </c>
      <c r="D176" s="67">
        <v>0.96</v>
      </c>
      <c r="F176" s="36">
        <f t="shared" si="2"/>
        <v>0</v>
      </c>
    </row>
    <row r="177" spans="1:6" x14ac:dyDescent="0.2">
      <c r="A177" s="79" t="s">
        <v>400</v>
      </c>
      <c r="B177" s="90" t="s">
        <v>352</v>
      </c>
      <c r="C177" s="5" t="s">
        <v>349</v>
      </c>
      <c r="D177" s="67">
        <v>1.2</v>
      </c>
      <c r="F177" s="36">
        <f t="shared" si="2"/>
        <v>0</v>
      </c>
    </row>
    <row r="178" spans="1:6" x14ac:dyDescent="0.2">
      <c r="A178" s="79" t="s">
        <v>401</v>
      </c>
      <c r="B178" s="90" t="s">
        <v>352</v>
      </c>
      <c r="C178" s="5" t="s">
        <v>354</v>
      </c>
      <c r="D178" s="67">
        <v>1.92</v>
      </c>
      <c r="F178" s="36">
        <f t="shared" si="2"/>
        <v>0</v>
      </c>
    </row>
    <row r="179" spans="1:6" x14ac:dyDescent="0.2">
      <c r="A179" s="79" t="s">
        <v>402</v>
      </c>
      <c r="B179" s="92" t="s">
        <v>368</v>
      </c>
      <c r="C179" s="5" t="s">
        <v>375</v>
      </c>
      <c r="D179" s="67">
        <v>1.6379999999999999</v>
      </c>
      <c r="F179" s="36">
        <f t="shared" si="2"/>
        <v>0</v>
      </c>
    </row>
    <row r="180" spans="1:6" ht="15.75" x14ac:dyDescent="0.2">
      <c r="A180" s="71">
        <v>18</v>
      </c>
      <c r="B180" s="72" t="s">
        <v>76</v>
      </c>
      <c r="C180" s="5"/>
      <c r="D180" s="67"/>
      <c r="F180" s="36">
        <f t="shared" si="2"/>
        <v>0</v>
      </c>
    </row>
    <row r="181" spans="1:6" x14ac:dyDescent="0.2">
      <c r="A181" s="79" t="s">
        <v>210</v>
      </c>
      <c r="B181" s="90" t="s">
        <v>361</v>
      </c>
      <c r="C181" s="5" t="s">
        <v>356</v>
      </c>
      <c r="D181" s="67">
        <v>0.27</v>
      </c>
      <c r="F181" s="36">
        <f t="shared" si="2"/>
        <v>0</v>
      </c>
    </row>
    <row r="182" spans="1:6" x14ac:dyDescent="0.2">
      <c r="A182" s="79" t="s">
        <v>376</v>
      </c>
      <c r="B182" s="90" t="s">
        <v>360</v>
      </c>
      <c r="C182" s="5" t="s">
        <v>357</v>
      </c>
      <c r="D182" s="67">
        <v>0.54</v>
      </c>
      <c r="F182" s="36">
        <f t="shared" si="2"/>
        <v>0</v>
      </c>
    </row>
    <row r="183" spans="1:6" x14ac:dyDescent="0.2">
      <c r="A183" s="79" t="s">
        <v>377</v>
      </c>
      <c r="B183" s="90" t="s">
        <v>358</v>
      </c>
      <c r="C183" s="17" t="s">
        <v>359</v>
      </c>
      <c r="D183" s="68">
        <v>0.81</v>
      </c>
      <c r="F183" s="36">
        <f t="shared" si="2"/>
        <v>0</v>
      </c>
    </row>
    <row r="184" spans="1:6" x14ac:dyDescent="0.2">
      <c r="A184" s="79" t="s">
        <v>378</v>
      </c>
      <c r="B184" s="90" t="s">
        <v>362</v>
      </c>
      <c r="C184" s="17" t="s">
        <v>365</v>
      </c>
      <c r="D184" s="68">
        <v>0.36</v>
      </c>
      <c r="F184" s="36">
        <f t="shared" si="2"/>
        <v>0</v>
      </c>
    </row>
    <row r="185" spans="1:6" x14ac:dyDescent="0.2">
      <c r="A185" s="79" t="s">
        <v>379</v>
      </c>
      <c r="B185" s="90" t="s">
        <v>363</v>
      </c>
      <c r="C185" s="17" t="s">
        <v>366</v>
      </c>
      <c r="D185" s="68">
        <v>0.72</v>
      </c>
      <c r="F185" s="36">
        <f t="shared" si="2"/>
        <v>0</v>
      </c>
    </row>
    <row r="186" spans="1:6" x14ac:dyDescent="0.2">
      <c r="A186" s="79" t="s">
        <v>380</v>
      </c>
      <c r="B186" s="90" t="s">
        <v>364</v>
      </c>
      <c r="C186" s="17" t="s">
        <v>89</v>
      </c>
      <c r="D186" s="68">
        <v>1.08</v>
      </c>
      <c r="F186" s="36">
        <f t="shared" si="2"/>
        <v>0</v>
      </c>
    </row>
    <row r="187" spans="1:6" x14ac:dyDescent="0.2">
      <c r="A187" s="79" t="s">
        <v>381</v>
      </c>
      <c r="B187" s="90" t="s">
        <v>367</v>
      </c>
      <c r="C187" s="17" t="s">
        <v>369</v>
      </c>
      <c r="D187" s="68">
        <v>1.167</v>
      </c>
      <c r="F187" s="36">
        <f t="shared" si="2"/>
        <v>0</v>
      </c>
    </row>
    <row r="188" spans="1:6" x14ac:dyDescent="0.2">
      <c r="A188" s="79" t="s">
        <v>382</v>
      </c>
      <c r="B188" s="86" t="s">
        <v>371</v>
      </c>
      <c r="C188" s="17" t="s">
        <v>370</v>
      </c>
      <c r="D188" s="68">
        <v>0.504</v>
      </c>
      <c r="F188" s="36">
        <f t="shared" si="2"/>
        <v>0</v>
      </c>
    </row>
    <row r="189" spans="1:6" ht="15.75" x14ac:dyDescent="0.2">
      <c r="A189" s="100">
        <v>19</v>
      </c>
      <c r="B189" s="72" t="s">
        <v>406</v>
      </c>
      <c r="C189" s="5"/>
      <c r="D189" s="67"/>
      <c r="F189" s="36">
        <f t="shared" si="2"/>
        <v>0</v>
      </c>
    </row>
    <row r="190" spans="1:6" x14ac:dyDescent="0.2">
      <c r="A190" s="79" t="s">
        <v>407</v>
      </c>
      <c r="B190" s="90" t="s">
        <v>404</v>
      </c>
      <c r="C190" s="5" t="s">
        <v>410</v>
      </c>
      <c r="D190" s="67">
        <v>0.8</v>
      </c>
      <c r="F190" s="36">
        <f t="shared" si="2"/>
        <v>0</v>
      </c>
    </row>
    <row r="191" spans="1:6" x14ac:dyDescent="0.2">
      <c r="A191" s="79" t="s">
        <v>408</v>
      </c>
      <c r="B191" s="90" t="s">
        <v>412</v>
      </c>
      <c r="C191" s="17" t="s">
        <v>413</v>
      </c>
      <c r="D191" s="68">
        <v>0.35</v>
      </c>
      <c r="F191" s="36">
        <f t="shared" si="2"/>
        <v>0</v>
      </c>
    </row>
    <row r="192" spans="1:6" x14ac:dyDescent="0.2">
      <c r="A192" s="79" t="s">
        <v>409</v>
      </c>
      <c r="B192" s="90" t="s">
        <v>419</v>
      </c>
      <c r="C192" s="5" t="s">
        <v>414</v>
      </c>
      <c r="D192" s="5">
        <v>0.106</v>
      </c>
      <c r="F192" s="36">
        <f t="shared" si="2"/>
        <v>0</v>
      </c>
    </row>
    <row r="193" spans="1:6" x14ac:dyDescent="0.2">
      <c r="A193" s="79" t="s">
        <v>411</v>
      </c>
      <c r="B193" s="86" t="s">
        <v>405</v>
      </c>
      <c r="C193" s="17" t="s">
        <v>415</v>
      </c>
      <c r="D193" s="68">
        <v>7.1999999999999995E-2</v>
      </c>
      <c r="F193" s="36">
        <f t="shared" si="2"/>
        <v>0</v>
      </c>
    </row>
    <row r="194" spans="1:6" x14ac:dyDescent="0.2">
      <c r="F194" s="36">
        <f t="shared" si="2"/>
        <v>0</v>
      </c>
    </row>
    <row r="195" spans="1:6" ht="15.75" x14ac:dyDescent="0.2">
      <c r="A195" s="71">
        <v>20</v>
      </c>
      <c r="B195" s="72" t="s">
        <v>416</v>
      </c>
      <c r="C195" s="5"/>
      <c r="D195" s="67"/>
      <c r="F195" s="36">
        <f t="shared" si="2"/>
        <v>0</v>
      </c>
    </row>
    <row r="196" spans="1:6" x14ac:dyDescent="0.2">
      <c r="A196" s="79" t="s">
        <v>407</v>
      </c>
      <c r="B196" s="90" t="s">
        <v>417</v>
      </c>
      <c r="C196" s="5" t="s">
        <v>410</v>
      </c>
      <c r="D196" s="67">
        <v>0.8</v>
      </c>
      <c r="F196" s="36">
        <f t="shared" si="2"/>
        <v>0</v>
      </c>
    </row>
    <row r="197" spans="1:6" x14ac:dyDescent="0.2">
      <c r="A197" s="79" t="s">
        <v>408</v>
      </c>
      <c r="B197" s="90" t="s">
        <v>418</v>
      </c>
      <c r="C197" s="17" t="s">
        <v>425</v>
      </c>
      <c r="D197" s="67">
        <v>4.37</v>
      </c>
      <c r="F197" s="36">
        <f t="shared" si="2"/>
        <v>0</v>
      </c>
    </row>
    <row r="198" spans="1:6" x14ac:dyDescent="0.2">
      <c r="A198" s="79" t="s">
        <v>409</v>
      </c>
      <c r="B198" s="90" t="s">
        <v>423</v>
      </c>
      <c r="C198" s="5" t="s">
        <v>424</v>
      </c>
      <c r="D198" s="67">
        <v>1</v>
      </c>
      <c r="F198" s="36">
        <f t="shared" si="2"/>
        <v>0</v>
      </c>
    </row>
    <row r="199" spans="1:6" x14ac:dyDescent="0.2">
      <c r="A199" s="79"/>
      <c r="B199" s="86"/>
      <c r="F199" s="36">
        <f t="shared" si="2"/>
        <v>0</v>
      </c>
    </row>
    <row r="200" spans="1:6" ht="15.75" x14ac:dyDescent="0.2">
      <c r="A200" s="71">
        <v>21</v>
      </c>
      <c r="B200" s="72" t="s">
        <v>429</v>
      </c>
      <c r="C200" s="5"/>
      <c r="D200" s="67"/>
      <c r="F200" s="36">
        <f t="shared" si="2"/>
        <v>0</v>
      </c>
    </row>
    <row r="201" spans="1:6" x14ac:dyDescent="0.2">
      <c r="A201" s="102" t="s">
        <v>433</v>
      </c>
      <c r="B201" s="103" t="s">
        <v>430</v>
      </c>
      <c r="C201" s="5" t="s">
        <v>436</v>
      </c>
      <c r="D201" s="67">
        <v>3.1E-2</v>
      </c>
      <c r="F201" s="36">
        <f t="shared" si="2"/>
        <v>0</v>
      </c>
    </row>
    <row r="202" spans="1:6" x14ac:dyDescent="0.2">
      <c r="A202" s="102" t="s">
        <v>434</v>
      </c>
      <c r="B202" s="103" t="s">
        <v>431</v>
      </c>
      <c r="C202" s="5" t="s">
        <v>437</v>
      </c>
      <c r="D202" s="68">
        <v>6.4000000000000001E-2</v>
      </c>
      <c r="F202" s="36">
        <f t="shared" si="2"/>
        <v>0</v>
      </c>
    </row>
    <row r="203" spans="1:6" x14ac:dyDescent="0.2">
      <c r="A203" s="102" t="s">
        <v>435</v>
      </c>
      <c r="B203" s="103" t="s">
        <v>432</v>
      </c>
      <c r="C203" s="5" t="s">
        <v>438</v>
      </c>
      <c r="D203" s="68">
        <v>0.26300000000000001</v>
      </c>
      <c r="F203" s="36">
        <f t="shared" si="2"/>
        <v>0</v>
      </c>
    </row>
    <row r="204" spans="1:6" x14ac:dyDescent="0.2">
      <c r="A204" s="102" t="s">
        <v>452</v>
      </c>
      <c r="B204" s="104" t="s">
        <v>450</v>
      </c>
      <c r="C204" s="5" t="s">
        <v>451</v>
      </c>
      <c r="D204" s="68">
        <v>1.5</v>
      </c>
      <c r="F204" s="36">
        <f t="shared" si="2"/>
        <v>0</v>
      </c>
    </row>
    <row r="205" spans="1:6" x14ac:dyDescent="0.2">
      <c r="A205" s="102" t="s">
        <v>453</v>
      </c>
      <c r="B205" s="104" t="s">
        <v>450</v>
      </c>
      <c r="C205" s="5" t="s">
        <v>447</v>
      </c>
      <c r="D205" s="68">
        <v>3</v>
      </c>
      <c r="F205" s="36">
        <f t="shared" si="2"/>
        <v>0</v>
      </c>
    </row>
    <row r="206" spans="1:6" x14ac:dyDescent="0.2">
      <c r="A206" s="102" t="s">
        <v>454</v>
      </c>
      <c r="B206" s="104" t="s">
        <v>450</v>
      </c>
      <c r="C206" s="5" t="s">
        <v>448</v>
      </c>
      <c r="D206" s="68">
        <v>4.5</v>
      </c>
      <c r="F206" s="36">
        <f t="shared" si="2"/>
        <v>0</v>
      </c>
    </row>
    <row r="207" spans="1:6" x14ac:dyDescent="0.2">
      <c r="A207" s="102" t="s">
        <v>455</v>
      </c>
      <c r="B207" s="104" t="s">
        <v>450</v>
      </c>
      <c r="C207" s="5" t="s">
        <v>449</v>
      </c>
      <c r="D207" s="68">
        <v>6</v>
      </c>
      <c r="F207" s="36">
        <f t="shared" si="2"/>
        <v>0</v>
      </c>
    </row>
    <row r="208" spans="1:6" ht="15.75" x14ac:dyDescent="0.2">
      <c r="A208" s="71">
        <v>22</v>
      </c>
      <c r="B208" s="72" t="s">
        <v>469</v>
      </c>
      <c r="C208" s="5"/>
      <c r="D208" s="67"/>
      <c r="F208" s="36">
        <f>E208*D208</f>
        <v>0</v>
      </c>
    </row>
    <row r="209" spans="1:6" ht="25.5" x14ac:dyDescent="0.2">
      <c r="A209" s="102" t="s">
        <v>467</v>
      </c>
      <c r="B209" s="103" t="s">
        <v>470</v>
      </c>
      <c r="C209" s="5" t="s">
        <v>468</v>
      </c>
      <c r="D209" s="67">
        <v>0</v>
      </c>
      <c r="F209" s="36">
        <f>E209*D209</f>
        <v>0</v>
      </c>
    </row>
    <row r="210" spans="1:6" ht="25.5" x14ac:dyDescent="0.2">
      <c r="A210" s="102" t="s">
        <v>471</v>
      </c>
      <c r="B210" s="103" t="s">
        <v>472</v>
      </c>
      <c r="C210" s="5" t="s">
        <v>468</v>
      </c>
      <c r="D210" s="67">
        <v>0</v>
      </c>
      <c r="F210" s="36">
        <f>E210*D210</f>
        <v>0</v>
      </c>
    </row>
    <row r="211" spans="1:6" x14ac:dyDescent="0.2">
      <c r="E211" s="75" t="s">
        <v>441</v>
      </c>
      <c r="F211" s="76">
        <f>SUM(F4:F203)</f>
        <v>0</v>
      </c>
    </row>
    <row r="218" spans="1:6" x14ac:dyDescent="0.2">
      <c r="C218" s="5"/>
    </row>
  </sheetData>
  <mergeCells count="1">
    <mergeCell ref="A1:F1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9" fitToHeight="2" orientation="portrait" horizontalDpi="4294967293" verticalDpi="300" r:id="rId1"/>
  <headerFooter alignWithMargins="0">
    <oddFooter xml:space="preserve">&amp;C&amp;P/&amp;N
</oddFoot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8"/>
  <sheetViews>
    <sheetView zoomScaleNormal="100" workbookViewId="0">
      <selection sqref="A1:F1"/>
    </sheetView>
  </sheetViews>
  <sheetFormatPr baseColWidth="10" defaultRowHeight="12.75" x14ac:dyDescent="0.2"/>
  <cols>
    <col min="1" max="1" width="7.42578125" style="19" customWidth="1"/>
    <col min="2" max="2" width="71.7109375" style="14" customWidth="1"/>
    <col min="3" max="3" width="23.140625" style="2" customWidth="1"/>
    <col min="4" max="4" width="29.42578125" style="7" bestFit="1" customWidth="1"/>
    <col min="5" max="5" width="6.5703125" style="38" customWidth="1"/>
    <col min="6" max="6" width="13.140625" style="35" customWidth="1"/>
    <col min="7" max="16384" width="11.42578125" style="14"/>
  </cols>
  <sheetData>
    <row r="1" spans="1:25" ht="125.1" customHeight="1" thickBot="1" x14ac:dyDescent="0.25">
      <c r="A1" s="105" t="s">
        <v>535</v>
      </c>
      <c r="B1" s="106"/>
      <c r="C1" s="106"/>
      <c r="D1" s="106"/>
      <c r="E1" s="106"/>
      <c r="F1" s="106"/>
    </row>
    <row r="2" spans="1:25" ht="53.25" customHeight="1" thickBot="1" x14ac:dyDescent="0.3">
      <c r="A2" s="1" t="s">
        <v>0</v>
      </c>
      <c r="B2" s="1" t="s">
        <v>1</v>
      </c>
      <c r="C2" s="1" t="s">
        <v>55</v>
      </c>
      <c r="D2" s="28" t="s">
        <v>35</v>
      </c>
      <c r="E2" s="65" t="s">
        <v>439</v>
      </c>
      <c r="F2" s="32" t="s">
        <v>440</v>
      </c>
    </row>
    <row r="3" spans="1:25" s="15" customFormat="1" ht="15.75" x14ac:dyDescent="0.25">
      <c r="A3" s="20">
        <v>1</v>
      </c>
      <c r="B3" s="3" t="s">
        <v>29</v>
      </c>
      <c r="C3" s="13"/>
      <c r="D3" s="48"/>
      <c r="E3" s="66"/>
      <c r="F3" s="49"/>
    </row>
    <row r="4" spans="1:25" x14ac:dyDescent="0.2">
      <c r="A4" s="21" t="s">
        <v>2</v>
      </c>
      <c r="B4" s="4" t="s">
        <v>30</v>
      </c>
      <c r="C4" s="5" t="s">
        <v>56</v>
      </c>
      <c r="D4" s="23">
        <v>0.05</v>
      </c>
      <c r="E4" s="38">
        <v>8</v>
      </c>
      <c r="F4" s="35">
        <f>E4*D4</f>
        <v>0.4</v>
      </c>
    </row>
    <row r="5" spans="1:25" x14ac:dyDescent="0.2">
      <c r="A5" s="21" t="s">
        <v>3</v>
      </c>
      <c r="B5" s="4" t="s">
        <v>32</v>
      </c>
      <c r="C5" s="5" t="s">
        <v>58</v>
      </c>
      <c r="D5" s="23">
        <v>0.03</v>
      </c>
      <c r="E5" s="38">
        <v>9</v>
      </c>
      <c r="F5" s="35">
        <f t="shared" ref="F5:F23" si="0">E5*D5</f>
        <v>0.27</v>
      </c>
    </row>
    <row r="6" spans="1:25" x14ac:dyDescent="0.2">
      <c r="A6" s="21" t="s">
        <v>4</v>
      </c>
      <c r="B6" s="4" t="s">
        <v>33</v>
      </c>
      <c r="C6" s="5" t="s">
        <v>57</v>
      </c>
      <c r="D6" s="23">
        <v>0.18</v>
      </c>
      <c r="E6" s="38">
        <v>2</v>
      </c>
      <c r="F6" s="35">
        <f t="shared" si="0"/>
        <v>0.36</v>
      </c>
    </row>
    <row r="7" spans="1:25" x14ac:dyDescent="0.2">
      <c r="A7" s="21" t="s">
        <v>5</v>
      </c>
      <c r="B7" s="4" t="s">
        <v>34</v>
      </c>
      <c r="C7" s="5" t="s">
        <v>59</v>
      </c>
      <c r="D7" s="23">
        <v>0.02</v>
      </c>
      <c r="E7" s="38">
        <v>2</v>
      </c>
      <c r="F7" s="35">
        <f t="shared" si="0"/>
        <v>0.04</v>
      </c>
    </row>
    <row r="8" spans="1:25" ht="15.75" x14ac:dyDescent="0.25">
      <c r="A8" s="20">
        <v>2</v>
      </c>
      <c r="B8" s="3" t="s">
        <v>36</v>
      </c>
      <c r="C8" s="13"/>
      <c r="D8" s="48"/>
      <c r="E8" s="55"/>
      <c r="F8" s="50">
        <f t="shared" si="0"/>
        <v>0</v>
      </c>
    </row>
    <row r="9" spans="1:25" x14ac:dyDescent="0.2">
      <c r="A9" s="21" t="s">
        <v>21</v>
      </c>
      <c r="B9" s="6" t="s">
        <v>43</v>
      </c>
      <c r="C9" s="5" t="s">
        <v>82</v>
      </c>
      <c r="D9" s="23">
        <v>0.01</v>
      </c>
      <c r="E9" s="38">
        <v>13</v>
      </c>
      <c r="F9" s="35">
        <f t="shared" si="0"/>
        <v>0.13</v>
      </c>
    </row>
    <row r="10" spans="1:25" s="29" customFormat="1" x14ac:dyDescent="0.2">
      <c r="A10" s="21" t="s">
        <v>22</v>
      </c>
      <c r="B10" s="6" t="s">
        <v>42</v>
      </c>
      <c r="C10" s="5" t="s">
        <v>83</v>
      </c>
      <c r="D10" s="23">
        <v>0.86</v>
      </c>
      <c r="E10" s="38">
        <v>1</v>
      </c>
      <c r="F10" s="35">
        <f t="shared" si="0"/>
        <v>0.86</v>
      </c>
      <c r="G10" s="14"/>
      <c r="H10" s="18"/>
      <c r="I10" s="18"/>
      <c r="J10" s="18"/>
      <c r="K10" s="18"/>
      <c r="L10" s="18"/>
      <c r="M10" s="18"/>
      <c r="N10" s="18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29" customFormat="1" ht="15.75" x14ac:dyDescent="0.25">
      <c r="A11" s="21" t="s">
        <v>23</v>
      </c>
      <c r="B11" s="6" t="s">
        <v>44</v>
      </c>
      <c r="C11" s="5" t="s">
        <v>84</v>
      </c>
      <c r="D11" s="23">
        <v>0.05</v>
      </c>
      <c r="E11" s="38">
        <v>13</v>
      </c>
      <c r="F11" s="35">
        <f t="shared" si="0"/>
        <v>0.65</v>
      </c>
      <c r="G11" s="14"/>
      <c r="H11" s="18"/>
      <c r="I11" s="61"/>
      <c r="J11" s="57"/>
      <c r="K11" s="58"/>
      <c r="L11" s="60"/>
      <c r="M11" s="25"/>
      <c r="N11" s="63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29" customFormat="1" x14ac:dyDescent="0.2">
      <c r="A12" s="21" t="s">
        <v>24</v>
      </c>
      <c r="B12" s="6" t="s">
        <v>51</v>
      </c>
      <c r="C12" s="5" t="s">
        <v>85</v>
      </c>
      <c r="D12" s="23">
        <v>0.01</v>
      </c>
      <c r="E12" s="38">
        <v>13</v>
      </c>
      <c r="F12" s="35">
        <f t="shared" si="0"/>
        <v>0.13</v>
      </c>
      <c r="G12" s="14"/>
      <c r="H12" s="18"/>
      <c r="I12" s="62"/>
      <c r="J12" s="6"/>
      <c r="K12" s="64"/>
      <c r="L12" s="60"/>
      <c r="M12" s="25"/>
      <c r="N12" s="63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29" customFormat="1" x14ac:dyDescent="0.2">
      <c r="A13" s="21" t="s">
        <v>25</v>
      </c>
      <c r="B13" s="6" t="s">
        <v>53</v>
      </c>
      <c r="C13" s="5" t="s">
        <v>86</v>
      </c>
      <c r="D13" s="23">
        <v>0.22</v>
      </c>
      <c r="E13" s="38">
        <v>0</v>
      </c>
      <c r="F13" s="35">
        <f t="shared" si="0"/>
        <v>0</v>
      </c>
      <c r="G13" s="14"/>
      <c r="H13" s="18"/>
      <c r="I13" s="62"/>
      <c r="J13" s="12"/>
      <c r="K13" s="64"/>
      <c r="L13" s="60"/>
      <c r="M13" s="25"/>
      <c r="N13" s="63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29" customFormat="1" x14ac:dyDescent="0.2">
      <c r="A14" s="21" t="s">
        <v>26</v>
      </c>
      <c r="B14" s="6" t="s">
        <v>54</v>
      </c>
      <c r="C14" s="5" t="s">
        <v>87</v>
      </c>
      <c r="D14" s="23">
        <v>0.3</v>
      </c>
      <c r="E14" s="38">
        <v>13</v>
      </c>
      <c r="F14" s="35">
        <f t="shared" si="0"/>
        <v>3.9</v>
      </c>
      <c r="G14" s="14"/>
      <c r="H14" s="18"/>
      <c r="I14" s="62"/>
      <c r="J14" s="6"/>
      <c r="K14" s="60"/>
      <c r="L14" s="60"/>
      <c r="M14" s="25"/>
      <c r="N14" s="63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29" customFormat="1" x14ac:dyDescent="0.2">
      <c r="A15" s="21" t="s">
        <v>48</v>
      </c>
      <c r="B15" s="6" t="s">
        <v>523</v>
      </c>
      <c r="C15" s="5" t="s">
        <v>524</v>
      </c>
      <c r="D15" s="23">
        <v>0.54</v>
      </c>
      <c r="E15" s="38">
        <v>2</v>
      </c>
      <c r="F15" s="35">
        <f t="shared" si="0"/>
        <v>1.08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29" customFormat="1" ht="15.75" x14ac:dyDescent="0.25">
      <c r="A16" s="22">
        <v>3</v>
      </c>
      <c r="B16" s="8" t="s">
        <v>50</v>
      </c>
      <c r="C16" s="9"/>
      <c r="D16" s="24"/>
      <c r="E16" s="55"/>
      <c r="F16" s="50">
        <f t="shared" si="0"/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29" customFormat="1" x14ac:dyDescent="0.2">
      <c r="A17" s="21" t="s">
        <v>10</v>
      </c>
      <c r="B17" s="6" t="s">
        <v>200</v>
      </c>
      <c r="C17" s="5" t="s">
        <v>90</v>
      </c>
      <c r="D17" s="23">
        <v>0.14000000000000001</v>
      </c>
      <c r="E17" s="38">
        <v>17</v>
      </c>
      <c r="F17" s="35">
        <f t="shared" si="0"/>
        <v>2.3800000000000003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29" customFormat="1" x14ac:dyDescent="0.2">
      <c r="A18" s="21" t="s">
        <v>11</v>
      </c>
      <c r="B18" s="6" t="s">
        <v>199</v>
      </c>
      <c r="C18" s="5" t="s">
        <v>91</v>
      </c>
      <c r="D18" s="23">
        <v>0.5</v>
      </c>
      <c r="E18" s="38">
        <v>15</v>
      </c>
      <c r="F18" s="35">
        <f t="shared" si="0"/>
        <v>7.5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29" customFormat="1" x14ac:dyDescent="0.2">
      <c r="A19" s="21" t="s">
        <v>12</v>
      </c>
      <c r="B19" s="6" t="s">
        <v>199</v>
      </c>
      <c r="C19" s="5" t="s">
        <v>92</v>
      </c>
      <c r="D19" s="23">
        <v>1</v>
      </c>
      <c r="E19" s="38">
        <v>17</v>
      </c>
      <c r="F19" s="35">
        <f t="shared" si="0"/>
        <v>17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s="29" customFormat="1" x14ac:dyDescent="0.2">
      <c r="A20" s="21" t="s">
        <v>13</v>
      </c>
      <c r="B20" s="6" t="s">
        <v>525</v>
      </c>
      <c r="C20" s="5" t="s">
        <v>92</v>
      </c>
      <c r="D20" s="23">
        <v>1</v>
      </c>
      <c r="E20" s="38">
        <v>4</v>
      </c>
      <c r="F20" s="35">
        <f t="shared" si="0"/>
        <v>4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29" customFormat="1" x14ac:dyDescent="0.2">
      <c r="A21" s="21" t="s">
        <v>106</v>
      </c>
      <c r="B21" s="6" t="s">
        <v>526</v>
      </c>
      <c r="C21" s="5" t="s">
        <v>527</v>
      </c>
      <c r="D21" s="23">
        <v>0.27</v>
      </c>
      <c r="E21" s="38">
        <v>1</v>
      </c>
      <c r="F21" s="35">
        <f t="shared" si="0"/>
        <v>0.27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29" customFormat="1" ht="15.75" x14ac:dyDescent="0.25">
      <c r="A22" s="20">
        <v>13</v>
      </c>
      <c r="B22" s="8" t="s">
        <v>70</v>
      </c>
      <c r="C22" s="9"/>
      <c r="D22" s="54"/>
      <c r="E22" s="55"/>
      <c r="F22" s="50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29" customFormat="1" x14ac:dyDescent="0.2">
      <c r="A23" s="21" t="s">
        <v>205</v>
      </c>
      <c r="B23" s="4" t="s">
        <v>236</v>
      </c>
      <c r="C23" s="11" t="s">
        <v>242</v>
      </c>
      <c r="D23" s="7">
        <v>0.90300000000000002</v>
      </c>
      <c r="E23" s="38">
        <v>3</v>
      </c>
      <c r="F23" s="35">
        <f t="shared" si="0"/>
        <v>2.7090000000000001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29" customFormat="1" ht="15.75" x14ac:dyDescent="0.25">
      <c r="A24" s="22">
        <v>16</v>
      </c>
      <c r="B24" s="8" t="s">
        <v>74</v>
      </c>
      <c r="C24" s="9"/>
      <c r="D24" s="24"/>
      <c r="E24" s="55"/>
      <c r="F24" s="50">
        <f t="shared" ref="F24:F36" si="1">E24*D24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29" customFormat="1" ht="15.75" x14ac:dyDescent="0.25">
      <c r="A25" s="21" t="s">
        <v>314</v>
      </c>
      <c r="B25" s="12" t="s">
        <v>295</v>
      </c>
      <c r="C25" s="5" t="s">
        <v>306</v>
      </c>
      <c r="D25" s="23">
        <v>0.16</v>
      </c>
      <c r="E25" s="38">
        <v>14</v>
      </c>
      <c r="F25" s="35">
        <f t="shared" si="1"/>
        <v>2.2400000000000002</v>
      </c>
      <c r="G25" s="14"/>
      <c r="H25" s="18"/>
      <c r="I25" s="61"/>
      <c r="J25" s="57"/>
      <c r="K25" s="58"/>
      <c r="L25" s="59"/>
      <c r="M25" s="25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29" customFormat="1" x14ac:dyDescent="0.2">
      <c r="A26" s="21" t="s">
        <v>315</v>
      </c>
      <c r="B26" s="12" t="s">
        <v>296</v>
      </c>
      <c r="C26" s="5" t="s">
        <v>78</v>
      </c>
      <c r="D26" s="23">
        <v>0.36</v>
      </c>
      <c r="E26" s="38">
        <v>14</v>
      </c>
      <c r="F26" s="35">
        <f t="shared" si="1"/>
        <v>5.04</v>
      </c>
      <c r="G26" s="14"/>
      <c r="H26" s="18"/>
      <c r="I26" s="62"/>
      <c r="J26" s="12"/>
      <c r="K26" s="58"/>
      <c r="L26" s="59"/>
      <c r="M26" s="25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29" customFormat="1" x14ac:dyDescent="0.2">
      <c r="A27" s="21" t="s">
        <v>316</v>
      </c>
      <c r="B27" s="12" t="s">
        <v>528</v>
      </c>
      <c r="C27" s="5" t="s">
        <v>529</v>
      </c>
      <c r="D27" s="23">
        <v>1.5</v>
      </c>
      <c r="E27" s="38">
        <v>1</v>
      </c>
      <c r="F27" s="35">
        <f t="shared" si="1"/>
        <v>1.5</v>
      </c>
      <c r="G27" s="14"/>
      <c r="H27" s="18"/>
      <c r="I27" s="62"/>
      <c r="J27" s="12"/>
      <c r="K27" s="58"/>
      <c r="L27" s="59"/>
      <c r="M27" s="25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29" customFormat="1" ht="15.75" x14ac:dyDescent="0.25">
      <c r="A28" s="20">
        <v>17</v>
      </c>
      <c r="B28" s="8" t="s">
        <v>75</v>
      </c>
      <c r="C28" s="9"/>
      <c r="D28" s="24"/>
      <c r="E28" s="55"/>
      <c r="F28" s="56"/>
      <c r="G28" s="14"/>
      <c r="H28" s="18"/>
      <c r="I28" s="62"/>
      <c r="J28" s="12"/>
      <c r="K28" s="25"/>
      <c r="L28" s="60"/>
      <c r="M28" s="25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29" customFormat="1" x14ac:dyDescent="0.2">
      <c r="A29" s="21" t="s">
        <v>384</v>
      </c>
      <c r="B29" s="12" t="s">
        <v>333</v>
      </c>
      <c r="C29" s="5" t="s">
        <v>334</v>
      </c>
      <c r="D29" s="23">
        <v>1.129</v>
      </c>
      <c r="E29" s="38">
        <v>19</v>
      </c>
      <c r="F29" s="35">
        <f>E29*D29</f>
        <v>21.451000000000001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29" customFormat="1" x14ac:dyDescent="0.2">
      <c r="A30" s="21" t="s">
        <v>388</v>
      </c>
      <c r="B30" s="12" t="s">
        <v>350</v>
      </c>
      <c r="C30" s="5" t="s">
        <v>338</v>
      </c>
      <c r="D30" s="23">
        <v>2.1680000000000001</v>
      </c>
      <c r="E30" s="38">
        <v>1</v>
      </c>
      <c r="F30" s="35">
        <f>E30*D30</f>
        <v>2.1680000000000001</v>
      </c>
      <c r="G30" s="14"/>
      <c r="H30" s="14"/>
      <c r="I30" s="14"/>
      <c r="J30" s="14"/>
      <c r="K30" s="14"/>
      <c r="L30" s="14"/>
      <c r="M30" s="14"/>
      <c r="N30" s="4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29" customFormat="1" x14ac:dyDescent="0.2">
      <c r="A31" s="21" t="s">
        <v>391</v>
      </c>
      <c r="B31" s="12" t="s">
        <v>342</v>
      </c>
      <c r="C31" s="5" t="s">
        <v>355</v>
      </c>
      <c r="D31" s="23">
        <v>1.08</v>
      </c>
      <c r="E31" s="38">
        <v>1</v>
      </c>
      <c r="F31" s="35">
        <f>E31*D31</f>
        <v>1.08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29" customFormat="1" ht="15.75" x14ac:dyDescent="0.25">
      <c r="A32" s="20">
        <v>18</v>
      </c>
      <c r="B32" s="8" t="s">
        <v>76</v>
      </c>
      <c r="C32" s="9"/>
      <c r="D32" s="24"/>
      <c r="E32" s="55"/>
      <c r="F32" s="50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29" customFormat="1" x14ac:dyDescent="0.2">
      <c r="A33" s="21" t="s">
        <v>381</v>
      </c>
      <c r="B33" s="12" t="s">
        <v>367</v>
      </c>
      <c r="C33" s="2" t="s">
        <v>369</v>
      </c>
      <c r="D33" s="7">
        <v>1.167</v>
      </c>
      <c r="E33" s="38">
        <v>1</v>
      </c>
      <c r="F33" s="35">
        <f>E33*D33</f>
        <v>1.167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29" customFormat="1" ht="15.75" x14ac:dyDescent="0.25">
      <c r="A34" s="20">
        <v>21</v>
      </c>
      <c r="B34" s="8" t="s">
        <v>429</v>
      </c>
      <c r="C34" s="9"/>
      <c r="D34" s="24"/>
      <c r="E34" s="55"/>
      <c r="F34" s="50">
        <f t="shared" si="1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29" customFormat="1" x14ac:dyDescent="0.2">
      <c r="A35" s="26" t="s">
        <v>433</v>
      </c>
      <c r="B35" s="27" t="s">
        <v>430</v>
      </c>
      <c r="C35" s="5" t="s">
        <v>436</v>
      </c>
      <c r="D35" s="23">
        <v>3.1E-2</v>
      </c>
      <c r="E35" s="38">
        <v>50</v>
      </c>
      <c r="F35" s="35">
        <f t="shared" si="1"/>
        <v>1.55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x14ac:dyDescent="0.2">
      <c r="A36" s="26" t="s">
        <v>434</v>
      </c>
      <c r="B36" s="27" t="s">
        <v>431</v>
      </c>
      <c r="C36" s="11" t="s">
        <v>437</v>
      </c>
      <c r="D36" s="7">
        <v>6.4000000000000001E-2</v>
      </c>
      <c r="E36" s="38">
        <v>100</v>
      </c>
      <c r="F36" s="35">
        <f t="shared" si="1"/>
        <v>6.4</v>
      </c>
    </row>
    <row r="37" spans="1:25" x14ac:dyDescent="0.2">
      <c r="A37" s="51"/>
      <c r="B37" s="52"/>
      <c r="C37" s="53"/>
      <c r="D37" s="54"/>
      <c r="E37" s="55"/>
      <c r="F37" s="50"/>
    </row>
    <row r="38" spans="1:25" x14ac:dyDescent="0.2">
      <c r="E38" s="37" t="s">
        <v>441</v>
      </c>
      <c r="F38" s="34">
        <f>SUM(F4:F36)</f>
        <v>84.27500000000002</v>
      </c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7" fitToHeight="2" orientation="portrait" horizontalDpi="4294967293" verticalDpi="300" r:id="rId1"/>
  <headerFooter alignWithMargins="0">
    <oddFooter xml:space="preserve">&amp;C&amp;P/&amp;N
</oddFooter>
  </headerFooter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24"/>
  <sheetViews>
    <sheetView zoomScaleNormal="70" workbookViewId="0">
      <selection sqref="A1:F1"/>
    </sheetView>
  </sheetViews>
  <sheetFormatPr baseColWidth="10" defaultRowHeight="12.75" x14ac:dyDescent="0.2"/>
  <cols>
    <col min="1" max="1" width="7.42578125" style="19" customWidth="1"/>
    <col min="2" max="2" width="71.7109375" style="14" customWidth="1"/>
    <col min="3" max="3" width="23.140625" style="2" customWidth="1"/>
    <col min="4" max="4" width="29.42578125" style="7" bestFit="1" customWidth="1"/>
    <col min="5" max="5" width="6.5703125" style="29" customWidth="1"/>
    <col min="6" max="6" width="13.140625" style="31" customWidth="1"/>
    <col min="7" max="7" width="11.42578125" style="29"/>
    <col min="8" max="16384" width="11.42578125" style="14"/>
  </cols>
  <sheetData>
    <row r="1" spans="1:28" ht="125.1" customHeight="1" thickBot="1" x14ac:dyDescent="0.25">
      <c r="A1" s="105" t="s">
        <v>536</v>
      </c>
      <c r="B1" s="106"/>
      <c r="C1" s="106"/>
      <c r="D1" s="106"/>
      <c r="E1" s="106"/>
      <c r="F1" s="106"/>
    </row>
    <row r="2" spans="1:28" ht="53.25" customHeight="1" thickBot="1" x14ac:dyDescent="0.25">
      <c r="A2" s="1" t="s">
        <v>0</v>
      </c>
      <c r="B2" s="1" t="s">
        <v>1</v>
      </c>
      <c r="C2" s="1" t="s">
        <v>55</v>
      </c>
      <c r="D2" s="28" t="s">
        <v>35</v>
      </c>
      <c r="E2" s="30" t="s">
        <v>439</v>
      </c>
      <c r="F2" s="32" t="s">
        <v>440</v>
      </c>
    </row>
    <row r="3" spans="1:28" s="29" customFormat="1" ht="15.75" x14ac:dyDescent="0.25">
      <c r="A3" s="20">
        <v>14</v>
      </c>
      <c r="B3" s="3" t="s">
        <v>71</v>
      </c>
      <c r="C3" s="5"/>
      <c r="D3" s="23"/>
      <c r="E3" s="38"/>
      <c r="F3" s="31">
        <f t="shared" ref="F3:F23" si="0">E3*D3</f>
        <v>0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spans="1:28" s="29" customFormat="1" x14ac:dyDescent="0.2">
      <c r="A4" s="21" t="s">
        <v>206</v>
      </c>
      <c r="B4" s="14" t="s">
        <v>253</v>
      </c>
      <c r="C4" s="2" t="s">
        <v>256</v>
      </c>
      <c r="D4" s="7">
        <v>15.12</v>
      </c>
      <c r="E4" s="38"/>
      <c r="F4" s="31">
        <f t="shared" si="0"/>
        <v>0</v>
      </c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</row>
    <row r="5" spans="1:28" s="29" customFormat="1" x14ac:dyDescent="0.2">
      <c r="A5" s="21" t="s">
        <v>259</v>
      </c>
      <c r="B5" s="14" t="s">
        <v>254</v>
      </c>
      <c r="C5" s="2" t="s">
        <v>257</v>
      </c>
      <c r="D5" s="7">
        <v>21.945</v>
      </c>
      <c r="E5" s="38"/>
      <c r="F5" s="31">
        <f t="shared" si="0"/>
        <v>0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</row>
    <row r="6" spans="1:28" s="29" customFormat="1" x14ac:dyDescent="0.2">
      <c r="A6" s="21" t="s">
        <v>260</v>
      </c>
      <c r="B6" s="16" t="s">
        <v>255</v>
      </c>
      <c r="C6" s="2" t="s">
        <v>258</v>
      </c>
      <c r="D6" s="7">
        <v>22.44</v>
      </c>
      <c r="E6" s="38"/>
      <c r="F6" s="31">
        <f t="shared" si="0"/>
        <v>0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x14ac:dyDescent="0.2">
      <c r="A7" s="21" t="s">
        <v>261</v>
      </c>
      <c r="B7" s="4" t="s">
        <v>246</v>
      </c>
      <c r="C7" s="11" t="s">
        <v>247</v>
      </c>
      <c r="D7" s="39">
        <v>44.16</v>
      </c>
      <c r="E7" s="33"/>
      <c r="F7" s="40">
        <f t="shared" si="0"/>
        <v>0</v>
      </c>
    </row>
    <row r="8" spans="1:28" x14ac:dyDescent="0.2">
      <c r="A8" s="21" t="s">
        <v>262</v>
      </c>
      <c r="B8" s="4" t="s">
        <v>246</v>
      </c>
      <c r="C8" s="11" t="s">
        <v>252</v>
      </c>
      <c r="D8" s="39">
        <v>50.4</v>
      </c>
      <c r="E8" s="33"/>
      <c r="F8" s="40">
        <f t="shared" si="0"/>
        <v>0</v>
      </c>
      <c r="G8" s="36"/>
    </row>
    <row r="9" spans="1:28" x14ac:dyDescent="0.2">
      <c r="A9" s="21" t="s">
        <v>263</v>
      </c>
      <c r="B9" s="4" t="s">
        <v>442</v>
      </c>
      <c r="C9" s="11" t="s">
        <v>445</v>
      </c>
      <c r="D9" s="39">
        <v>36.42</v>
      </c>
      <c r="E9" s="33"/>
      <c r="F9" s="40">
        <f t="shared" si="0"/>
        <v>0</v>
      </c>
      <c r="G9" s="36"/>
    </row>
    <row r="10" spans="1:28" x14ac:dyDescent="0.2">
      <c r="A10" s="21" t="s">
        <v>264</v>
      </c>
      <c r="B10" s="4" t="s">
        <v>442</v>
      </c>
      <c r="C10" s="11" t="s">
        <v>446</v>
      </c>
      <c r="D10" s="39">
        <v>35.645000000000003</v>
      </c>
      <c r="E10" s="33"/>
      <c r="F10" s="40">
        <f t="shared" si="0"/>
        <v>0</v>
      </c>
      <c r="G10" s="36"/>
    </row>
    <row r="11" spans="1:28" x14ac:dyDescent="0.2">
      <c r="A11" s="21" t="s">
        <v>265</v>
      </c>
      <c r="B11" s="4" t="s">
        <v>248</v>
      </c>
      <c r="C11" s="11" t="s">
        <v>249</v>
      </c>
      <c r="D11" s="39">
        <v>116.85</v>
      </c>
      <c r="E11" s="33"/>
      <c r="F11" s="40">
        <f t="shared" si="0"/>
        <v>0</v>
      </c>
    </row>
    <row r="12" spans="1:28" x14ac:dyDescent="0.2">
      <c r="A12" s="21" t="s">
        <v>276</v>
      </c>
      <c r="B12" s="4" t="s">
        <v>248</v>
      </c>
      <c r="C12" s="11" t="s">
        <v>250</v>
      </c>
      <c r="D12" s="39">
        <v>239.85</v>
      </c>
      <c r="E12" s="33"/>
      <c r="F12" s="40">
        <f t="shared" si="0"/>
        <v>0</v>
      </c>
    </row>
    <row r="13" spans="1:28" x14ac:dyDescent="0.2">
      <c r="A13" s="21" t="s">
        <v>279</v>
      </c>
      <c r="B13" s="4" t="s">
        <v>248</v>
      </c>
      <c r="C13" s="11" t="s">
        <v>251</v>
      </c>
      <c r="D13" s="39">
        <v>15.006</v>
      </c>
      <c r="E13" s="33"/>
      <c r="F13" s="40">
        <f t="shared" si="0"/>
        <v>0</v>
      </c>
    </row>
    <row r="14" spans="1:28" x14ac:dyDescent="0.2">
      <c r="A14" s="21" t="s">
        <v>443</v>
      </c>
      <c r="B14" s="10" t="s">
        <v>275</v>
      </c>
      <c r="C14" s="11" t="s">
        <v>332</v>
      </c>
      <c r="D14" s="7">
        <v>21.879000000000001</v>
      </c>
      <c r="E14" s="38"/>
      <c r="F14" s="31">
        <f t="shared" si="0"/>
        <v>0</v>
      </c>
    </row>
    <row r="15" spans="1:28" x14ac:dyDescent="0.2">
      <c r="A15" s="21" t="s">
        <v>444</v>
      </c>
      <c r="B15" s="10" t="s">
        <v>476</v>
      </c>
      <c r="C15" s="11" t="s">
        <v>252</v>
      </c>
      <c r="D15" s="7">
        <v>57.96</v>
      </c>
      <c r="E15" s="38">
        <v>3</v>
      </c>
      <c r="F15" s="31">
        <f t="shared" si="0"/>
        <v>173.88</v>
      </c>
    </row>
    <row r="16" spans="1:28" x14ac:dyDescent="0.2">
      <c r="A16" s="21" t="s">
        <v>490</v>
      </c>
      <c r="B16" s="10" t="s">
        <v>482</v>
      </c>
      <c r="C16" s="11" t="s">
        <v>477</v>
      </c>
      <c r="D16" s="7">
        <v>56.58</v>
      </c>
      <c r="E16" s="38">
        <v>4</v>
      </c>
      <c r="F16" s="31">
        <f t="shared" si="0"/>
        <v>226.32</v>
      </c>
    </row>
    <row r="17" spans="1:6" x14ac:dyDescent="0.2">
      <c r="A17" s="21" t="s">
        <v>491</v>
      </c>
      <c r="B17" s="10" t="s">
        <v>478</v>
      </c>
      <c r="C17" s="11" t="s">
        <v>479</v>
      </c>
      <c r="D17" s="7">
        <v>31</v>
      </c>
      <c r="E17" s="38">
        <v>1</v>
      </c>
      <c r="F17" s="31">
        <f t="shared" si="0"/>
        <v>31</v>
      </c>
    </row>
    <row r="18" spans="1:6" x14ac:dyDescent="0.2">
      <c r="A18" s="21" t="s">
        <v>492</v>
      </c>
      <c r="B18" s="10" t="s">
        <v>483</v>
      </c>
      <c r="C18" s="11" t="s">
        <v>480</v>
      </c>
      <c r="D18" s="7">
        <v>30.26</v>
      </c>
      <c r="E18" s="38">
        <v>1</v>
      </c>
      <c r="F18" s="31">
        <f t="shared" si="0"/>
        <v>30.26</v>
      </c>
    </row>
    <row r="19" spans="1:6" x14ac:dyDescent="0.2">
      <c r="A19" s="21" t="s">
        <v>493</v>
      </c>
      <c r="B19" s="10" t="s">
        <v>481</v>
      </c>
      <c r="C19" s="11" t="s">
        <v>256</v>
      </c>
      <c r="D19" s="7">
        <v>15.12</v>
      </c>
      <c r="E19" s="38">
        <v>2</v>
      </c>
      <c r="F19" s="31">
        <f t="shared" si="0"/>
        <v>30.24</v>
      </c>
    </row>
    <row r="20" spans="1:6" x14ac:dyDescent="0.2">
      <c r="A20" s="21" t="s">
        <v>494</v>
      </c>
      <c r="B20" s="10" t="s">
        <v>484</v>
      </c>
      <c r="C20" s="11" t="s">
        <v>485</v>
      </c>
      <c r="D20" s="7">
        <v>14.65</v>
      </c>
      <c r="E20" s="38">
        <v>2</v>
      </c>
      <c r="F20" s="31">
        <f t="shared" si="0"/>
        <v>29.3</v>
      </c>
    </row>
    <row r="21" spans="1:6" x14ac:dyDescent="0.2">
      <c r="A21" s="21" t="s">
        <v>495</v>
      </c>
      <c r="B21" s="10" t="s">
        <v>486</v>
      </c>
      <c r="C21" s="11" t="s">
        <v>488</v>
      </c>
      <c r="D21" s="7">
        <v>0.05</v>
      </c>
      <c r="E21" s="38">
        <v>4</v>
      </c>
      <c r="F21" s="31">
        <f t="shared" si="0"/>
        <v>0.2</v>
      </c>
    </row>
    <row r="22" spans="1:6" x14ac:dyDescent="0.2">
      <c r="A22" s="21" t="s">
        <v>496</v>
      </c>
      <c r="B22" s="10" t="s">
        <v>487</v>
      </c>
      <c r="C22" s="11" t="s">
        <v>489</v>
      </c>
      <c r="D22" s="7">
        <v>1E-3</v>
      </c>
      <c r="E22" s="38">
        <v>23</v>
      </c>
      <c r="F22" s="31">
        <f t="shared" si="0"/>
        <v>2.3E-2</v>
      </c>
    </row>
    <row r="23" spans="1:6" x14ac:dyDescent="0.2">
      <c r="A23" s="21" t="s">
        <v>497</v>
      </c>
      <c r="B23" s="10" t="s">
        <v>277</v>
      </c>
      <c r="C23" s="11" t="s">
        <v>278</v>
      </c>
      <c r="D23" s="7">
        <v>1.1040000000000001</v>
      </c>
      <c r="E23" s="38"/>
      <c r="F23" s="31">
        <f t="shared" si="0"/>
        <v>0</v>
      </c>
    </row>
    <row r="24" spans="1:6" x14ac:dyDescent="0.2">
      <c r="E24" s="29" t="s">
        <v>441</v>
      </c>
      <c r="F24" s="31">
        <f>SUM(F3:F23)</f>
        <v>521.22300000000007</v>
      </c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7" fitToHeight="2" orientation="portrait" horizontalDpi="4294967293" verticalDpi="300" r:id="rId1"/>
  <headerFooter alignWithMargins="0">
    <oddFooter xml:space="preserve">&amp;C&amp;P/&amp;N
</oddFooter>
  </headerFooter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1"/>
  <sheetViews>
    <sheetView zoomScaleNormal="70" workbookViewId="0">
      <selection activeCell="B10" sqref="B10"/>
    </sheetView>
  </sheetViews>
  <sheetFormatPr baseColWidth="10" defaultRowHeight="12.75" x14ac:dyDescent="0.2"/>
  <cols>
    <col min="1" max="1" width="7.42578125" style="19" customWidth="1"/>
    <col min="2" max="2" width="71.7109375" style="14" customWidth="1"/>
    <col min="3" max="3" width="23.140625" style="2" customWidth="1"/>
    <col min="4" max="4" width="29.42578125" style="7" bestFit="1" customWidth="1"/>
    <col min="5" max="5" width="6.5703125" style="2" customWidth="1"/>
    <col min="6" max="6" width="13.140625" style="44" customWidth="1"/>
    <col min="7" max="16384" width="11.42578125" style="14"/>
  </cols>
  <sheetData>
    <row r="1" spans="1:6" ht="125.1" customHeight="1" x14ac:dyDescent="0.2">
      <c r="A1" s="106" t="s">
        <v>538</v>
      </c>
      <c r="B1" s="106"/>
      <c r="C1" s="106"/>
      <c r="D1" s="106"/>
      <c r="E1" s="106"/>
      <c r="F1" s="106"/>
    </row>
    <row r="2" spans="1:6" ht="53.25" customHeight="1" x14ac:dyDescent="0.2">
      <c r="A2" s="41" t="s">
        <v>0</v>
      </c>
      <c r="B2" s="41" t="s">
        <v>1</v>
      </c>
      <c r="C2" s="41" t="s">
        <v>55</v>
      </c>
      <c r="D2" s="42" t="s">
        <v>35</v>
      </c>
      <c r="E2" s="43" t="s">
        <v>439</v>
      </c>
      <c r="F2" s="42" t="s">
        <v>440</v>
      </c>
    </row>
    <row r="3" spans="1:6" x14ac:dyDescent="0.2">
      <c r="A3" s="45" t="s">
        <v>331</v>
      </c>
      <c r="B3" s="12" t="s">
        <v>473</v>
      </c>
      <c r="C3" s="5" t="s">
        <v>474</v>
      </c>
      <c r="D3" s="23">
        <v>0.14000000000000001</v>
      </c>
      <c r="E3" s="2">
        <v>315</v>
      </c>
      <c r="F3" s="44">
        <f>E3*D3</f>
        <v>44.1</v>
      </c>
    </row>
    <row r="4" spans="1:6" x14ac:dyDescent="0.2">
      <c r="E4" s="46" t="s">
        <v>441</v>
      </c>
      <c r="F4" s="47">
        <f>SUM(F3:F3)</f>
        <v>44.1</v>
      </c>
    </row>
    <row r="11" spans="1:6" x14ac:dyDescent="0.2">
      <c r="C11" s="11"/>
    </row>
  </sheetData>
  <mergeCells count="1">
    <mergeCell ref="A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7" fitToHeight="2" orientation="portrait" horizontalDpi="4294967293" verticalDpi="300" r:id="rId1"/>
  <headerFooter alignWithMargins="0">
    <oddFooter xml:space="preserve">&amp;C&amp;P/&amp;N
</oddFooter>
  </headerFooter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3"/>
  <sheetViews>
    <sheetView zoomScaleNormal="70" workbookViewId="0">
      <selection sqref="A1:E1"/>
    </sheetView>
  </sheetViews>
  <sheetFormatPr baseColWidth="10" defaultRowHeight="12.75" x14ac:dyDescent="0.2"/>
  <cols>
    <col min="1" max="1" width="10.140625" style="19" bestFit="1" customWidth="1"/>
    <col min="2" max="2" width="60.5703125" style="14" customWidth="1"/>
    <col min="3" max="3" width="29.42578125" style="7" bestFit="1" customWidth="1"/>
    <col min="4" max="4" width="14.28515625" style="2" customWidth="1"/>
    <col min="5" max="5" width="16.28515625" style="44" customWidth="1"/>
    <col min="6" max="16384" width="11.42578125" style="14"/>
  </cols>
  <sheetData>
    <row r="1" spans="1:5" ht="125.1" customHeight="1" x14ac:dyDescent="0.2">
      <c r="A1" s="107" t="s">
        <v>537</v>
      </c>
      <c r="B1" s="107"/>
      <c r="C1" s="107"/>
      <c r="D1" s="107"/>
      <c r="E1" s="107"/>
    </row>
    <row r="2" spans="1:5" ht="53.25" customHeight="1" x14ac:dyDescent="0.2">
      <c r="A2" s="41" t="s">
        <v>0</v>
      </c>
      <c r="B2" s="41" t="s">
        <v>1</v>
      </c>
      <c r="C2" s="42" t="s">
        <v>35</v>
      </c>
      <c r="D2" s="43" t="s">
        <v>532</v>
      </c>
      <c r="E2" s="42" t="s">
        <v>440</v>
      </c>
    </row>
    <row r="3" spans="1:5" s="17" customFormat="1" ht="24" customHeight="1" x14ac:dyDescent="0.2">
      <c r="A3" s="5" t="s">
        <v>531</v>
      </c>
      <c r="B3" s="58" t="s">
        <v>533</v>
      </c>
      <c r="C3" s="67">
        <v>600</v>
      </c>
      <c r="D3" s="17" t="s">
        <v>530</v>
      </c>
      <c r="E3" s="68">
        <v>600</v>
      </c>
    </row>
  </sheetData>
  <mergeCells count="1">
    <mergeCell ref="A1:E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6" fitToHeight="2" orientation="portrait" horizontalDpi="4294967293" verticalDpi="300" r:id="rId1"/>
  <headerFooter alignWithMargins="0">
    <oddFooter xml:space="preserve">&amp;C&amp;P/&amp;N
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TABLEAU UNITE VOLUME</vt:lpstr>
      <vt:lpstr>TUV Simulation n° 1 </vt:lpstr>
      <vt:lpstr>TUV Simulation n° 2</vt:lpstr>
      <vt:lpstr>TUV Simulation n° 3</vt:lpstr>
      <vt:lpstr>BPU  Simulation n° 4</vt:lpstr>
      <vt:lpstr>'BPU  Simulation n° 4'!Zone_d_impression</vt:lpstr>
      <vt:lpstr>'TABLEAU UNITE VOLUME'!Zone_d_impression</vt:lpstr>
      <vt:lpstr>'TUV Simulation n° 1 '!Zone_d_impression</vt:lpstr>
      <vt:lpstr>'TUV Simulation n° 2'!Zone_d_impression</vt:lpstr>
      <vt:lpstr>'TUV Simulation n° 3'!Zone_d_impression</vt:lpstr>
    </vt:vector>
  </TitlesOfParts>
  <Company>CNAC-GP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</dc:creator>
  <cp:lastModifiedBy>HERBAUX Sabrina</cp:lastModifiedBy>
  <cp:lastPrinted>2025-01-07T10:51:55Z</cp:lastPrinted>
  <dcterms:created xsi:type="dcterms:W3CDTF">2005-02-17T11:17:51Z</dcterms:created>
  <dcterms:modified xsi:type="dcterms:W3CDTF">2025-01-28T11:13:16Z</dcterms:modified>
</cp:coreProperties>
</file>